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GAE\PRC\VEN_22_00600100252\OB_22_00600100252-1\CT_22_00600100252-1\OC\"/>
    </mc:Choice>
  </mc:AlternateContent>
  <xr:revisionPtr revIDLastSave="0" documentId="13_ncr:1_{67784D19-2C63-402E-81F6-C9E114A464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rçamento Sintétic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H98" i="1"/>
  <c r="H97" i="1" s="1"/>
  <c r="H96" i="1"/>
  <c r="H95" i="1"/>
  <c r="H92" i="1"/>
  <c r="H91" i="1"/>
  <c r="H90" i="1"/>
  <c r="H89" i="1" s="1"/>
  <c r="H88" i="1" s="1"/>
  <c r="H87" i="1"/>
  <c r="H86" i="1"/>
  <c r="H84" i="1"/>
  <c r="H82" i="1"/>
  <c r="H81" i="1"/>
  <c r="H78" i="1"/>
  <c r="H77" i="1"/>
  <c r="H76" i="1"/>
  <c r="H75" i="1"/>
  <c r="H74" i="1"/>
  <c r="H73" i="1"/>
  <c r="H70" i="1"/>
  <c r="H68" i="1"/>
  <c r="H67" i="1"/>
  <c r="H66" i="1"/>
  <c r="H65" i="1"/>
  <c r="H64" i="1"/>
  <c r="H63" i="1"/>
  <c r="H62" i="1"/>
  <c r="H61" i="1"/>
  <c r="H60" i="1"/>
  <c r="H57" i="1"/>
  <c r="H55" i="1"/>
  <c r="H54" i="1"/>
  <c r="H53" i="1"/>
  <c r="H52" i="1"/>
  <c r="H51" i="1"/>
  <c r="H50" i="1"/>
  <c r="H49" i="1"/>
  <c r="H48" i="1"/>
  <c r="H47" i="1"/>
  <c r="H46" i="1"/>
  <c r="H45" i="1"/>
  <c r="H43" i="1" s="1"/>
  <c r="H44" i="1"/>
  <c r="H42" i="1"/>
  <c r="H39" i="1"/>
  <c r="H38" i="1"/>
  <c r="H35" i="1"/>
  <c r="H34" i="1" s="1"/>
  <c r="H33" i="1"/>
  <c r="H32" i="1"/>
  <c r="H31" i="1"/>
  <c r="H30" i="1"/>
  <c r="H29" i="1"/>
  <c r="H28" i="1"/>
  <c r="H27" i="1"/>
  <c r="H26" i="1"/>
  <c r="H25" i="1"/>
  <c r="H24" i="1"/>
  <c r="H23" i="1" s="1"/>
  <c r="H22" i="1"/>
  <c r="H20" i="1"/>
  <c r="H19" i="1" s="1"/>
  <c r="H18" i="1"/>
  <c r="H15" i="1"/>
  <c r="H14" i="1"/>
  <c r="H13" i="1"/>
  <c r="H12" i="1"/>
  <c r="H11" i="1"/>
  <c r="H10" i="1"/>
  <c r="H9" i="1" s="1"/>
  <c r="H8" i="1" s="1"/>
  <c r="H7" i="1"/>
  <c r="H41" i="1"/>
  <c r="H94" i="1"/>
  <c r="H85" i="1"/>
  <c r="H83" i="1"/>
  <c r="H80" i="1"/>
  <c r="H72" i="1"/>
  <c r="H71" i="1" s="1"/>
  <c r="H69" i="1"/>
  <c r="H59" i="1"/>
  <c r="H56" i="1"/>
  <c r="H37" i="1"/>
  <c r="H36" i="1" s="1"/>
  <c r="H21" i="1"/>
  <c r="H17" i="1"/>
  <c r="H6" i="1"/>
  <c r="H5" i="1" s="1"/>
  <c r="H40" i="1" l="1"/>
  <c r="H16" i="1"/>
  <c r="H93" i="1"/>
  <c r="H79" i="1"/>
  <c r="H58" i="1"/>
  <c r="G103" i="1" s="1"/>
</calcChain>
</file>

<file path=xl/sharedStrings.xml><?xml version="1.0" encoding="utf-8"?>
<sst xmlns="http://schemas.openxmlformats.org/spreadsheetml/2006/main" count="399" uniqueCount="277">
  <si>
    <t>Obra</t>
  </si>
  <si>
    <t>CONTRATAÇÃO DE EMPRESA ESPECIALIZADA PARA EXECUÇÃO E REFORMA DE MUROS DE DIVISA E CONTENÇÃO, ADEQUAÇÕES CIVIS PARA PCI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</si>
  <si>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</si>
  <si>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</si>
  <si>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</si>
  <si>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</si>
  <si>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</si>
  <si>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</si>
  <si>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</si>
  <si>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</si>
  <si>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</si>
  <si>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Peso (%)</t>
  </si>
  <si>
    <t xml:space="preserve"> 1 </t>
  </si>
  <si>
    <t>ADMINISTRAÇÃO LOCAL</t>
  </si>
  <si>
    <t xml:space="preserve"> 1.1 </t>
  </si>
  <si>
    <t>ADMINISTRAÇÃO</t>
  </si>
  <si>
    <t xml:space="preserve"> 1.1.1 </t>
  </si>
  <si>
    <t xml:space="preserve"> SESC-ADM-001 </t>
  </si>
  <si>
    <t>Próprio</t>
  </si>
  <si>
    <t>UN</t>
  </si>
  <si>
    <t xml:space="preserve"> 2 </t>
  </si>
  <si>
    <t>SERVIÇOS PRELIMINARES</t>
  </si>
  <si>
    <t xml:space="preserve"> 2.1 </t>
  </si>
  <si>
    <t>DEMOLIÇÕES E REMOÇÕES</t>
  </si>
  <si>
    <t xml:space="preserve"> 2.1.1 </t>
  </si>
  <si>
    <t xml:space="preserve"> 97622 </t>
  </si>
  <si>
    <t>SINAPI</t>
  </si>
  <si>
    <t>DEMOLIÇÃO DE ALVENARIA DE BLOCO FURADO, DE FORMA MANUAL, SEM REAPROVEITAMENTO. AF_12/2017</t>
  </si>
  <si>
    <t>m³</t>
  </si>
  <si>
    <t xml:space="preserve"> 2.1.2 </t>
  </si>
  <si>
    <t xml:space="preserve"> 97627 </t>
  </si>
  <si>
    <t>DEMOLIÇÃO DE PILARES E VIGAS EM CONCRETO ARMADO, DE FORMA MECANIZADA COM MARTELETE, SEM REAPROVEITAMENTO. AF_12/2017</t>
  </si>
  <si>
    <t xml:space="preserve"> 2.1.3 </t>
  </si>
  <si>
    <t xml:space="preserve"> DEM-REV-015 </t>
  </si>
  <si>
    <t>SETOP</t>
  </si>
  <si>
    <t>DEMOLIÇÃO DE REVESTIMENTO DE PEDRA (MÁRMORE, GRANITO, ARDÓSIA, SÃO TOMÉ, ETC.), INCLUSIVE AFASTAMENTO</t>
  </si>
  <si>
    <t>m²</t>
  </si>
  <si>
    <t xml:space="preserve"> 2.1.4 </t>
  </si>
  <si>
    <t xml:space="preserve"> 97662 </t>
  </si>
  <si>
    <t>REMOÇÃO DE TUBULAÇÕES (TUBOS E CONEXÕES) DE ÁGUA FRIA, DE FORMA MANUAL, SEM REAPROVEITAMENTO. AF_12/2017</t>
  </si>
  <si>
    <t>M</t>
  </si>
  <si>
    <t xml:space="preserve"> 2.1.5 </t>
  </si>
  <si>
    <t xml:space="preserve"> 022702 </t>
  </si>
  <si>
    <t>SBC</t>
  </si>
  <si>
    <t>RETIRAD DE GRELHAS DE FERRO FUNDIDO</t>
  </si>
  <si>
    <t xml:space="preserve"> 2.1.6 </t>
  </si>
  <si>
    <t xml:space="preserve"> DEM-CON-045 </t>
  </si>
  <si>
    <t>REMOÇÃO DE CONCERTINA D = 450 MM, 610 MM OU 730 MM - COM POSSÍVEL REAPROVEITAMENTO</t>
  </si>
  <si>
    <t xml:space="preserve"> 3 </t>
  </si>
  <si>
    <t>INSTALAÇÕES PROVISÓRIAS E CANTEIRO DE OBRAS</t>
  </si>
  <si>
    <t xml:space="preserve"> 3.1 </t>
  </si>
  <si>
    <t>PLACA DE IDENTIFICAÇÃO DE OBRA</t>
  </si>
  <si>
    <t xml:space="preserve"> 3.1.1 </t>
  </si>
  <si>
    <t xml:space="preserve"> SESC-REV-043 </t>
  </si>
  <si>
    <t>Copia da SINAPI (74209/001) - PLACA DE OBRA EM CHAPA DE ACO GALVANIZADO</t>
  </si>
  <si>
    <t xml:space="preserve"> 3.2 </t>
  </si>
  <si>
    <t>MOBILIZAÇÃO E DESMOBILIZAÇÃO</t>
  </si>
  <si>
    <t xml:space="preserve"> 3.2.1 </t>
  </si>
  <si>
    <t xml:space="preserve"> SESC-MOB-002 </t>
  </si>
  <si>
    <t>MOBILIZAÇÃO E DESMOBILIZAÇÃO DE OBRA</t>
  </si>
  <si>
    <t xml:space="preserve"> 3.3 </t>
  </si>
  <si>
    <t>TAPUMES / CERCAS E FECHAMENTOS</t>
  </si>
  <si>
    <t xml:space="preserve"> 3.3.1 </t>
  </si>
  <si>
    <t xml:space="preserve"> 98458 </t>
  </si>
  <si>
    <t>TAPUME COM COMPENSADO DE MADEIRA. AF_05/2018</t>
  </si>
  <si>
    <t xml:space="preserve"> 3.4 </t>
  </si>
  <si>
    <t>CONTAINERS PARA ESCRITÓRIO / ALMOXARIFADO/ REFEITORIO /  VESTIARIO</t>
  </si>
  <si>
    <t xml:space="preserve"> 3.4.1 </t>
  </si>
  <si>
    <t xml:space="preserve"> 01.09.10 </t>
  </si>
  <si>
    <t>SUDECAP</t>
  </si>
  <si>
    <t>DEPOSITO E FERRAMENTARIA COM LAVATORIO</t>
  </si>
  <si>
    <t>MES</t>
  </si>
  <si>
    <t xml:space="preserve"> 3.4.2 </t>
  </si>
  <si>
    <t xml:space="preserve"> 01.09.15 </t>
  </si>
  <si>
    <t>INSTALAÇÕES PARA CONTAINER DEPOSITO E FERRAMENTARIA COM LAVATORIO</t>
  </si>
  <si>
    <t xml:space="preserve"> 3.4.3 </t>
  </si>
  <si>
    <t xml:space="preserve"> 01.09.03 </t>
  </si>
  <si>
    <t>ESCRITORIO COM AR CONDICIONADO E SANITARIO</t>
  </si>
  <si>
    <t xml:space="preserve"> 3.4.4 </t>
  </si>
  <si>
    <t xml:space="preserve"> 01.09.12 </t>
  </si>
  <si>
    <t>INSTALAÇÕES PARA CONTAINERS TIPO ESCRITORIO</t>
  </si>
  <si>
    <t xml:space="preserve"> 3.4.5 </t>
  </si>
  <si>
    <t xml:space="preserve"> 01.09.16 </t>
  </si>
  <si>
    <t>CAIXA DÁGUA DE 1000L PARA ABASTECIMENTO DE CONTAINERS</t>
  </si>
  <si>
    <t xml:space="preserve"> 3.4.6 </t>
  </si>
  <si>
    <t xml:space="preserve"> 01.09.08 </t>
  </si>
  <si>
    <t>VESTIARIO</t>
  </si>
  <si>
    <t xml:space="preserve"> 3.4.7 </t>
  </si>
  <si>
    <t xml:space="preserve"> 01.09.13 </t>
  </si>
  <si>
    <t>INSTALAÇÕES PARA CONTAINER VESTIARIO COM BANCO E ARMÁRIO</t>
  </si>
  <si>
    <t xml:space="preserve"> 3.4.8 </t>
  </si>
  <si>
    <t xml:space="preserve"> 01.09.01 </t>
  </si>
  <si>
    <t>MOBILIZACAO DE CONTAINER</t>
  </si>
  <si>
    <t xml:space="preserve"> 3.4.9 </t>
  </si>
  <si>
    <t xml:space="preserve"> 01.09.11 </t>
  </si>
  <si>
    <t>DESMOBILIZAÇÃO DE CONTAINER</t>
  </si>
  <si>
    <t xml:space="preserve"> 3.4.10 </t>
  </si>
  <si>
    <t xml:space="preserve"> 01.10.02 </t>
  </si>
  <si>
    <t>BANHEIRO QUÍMICO E REBOQUE PARA TRANSPORTE DE BANHEIRO QUÍMICO</t>
  </si>
  <si>
    <t xml:space="preserve"> 3.5 </t>
  </si>
  <si>
    <t>FORNECIMENTO DE CAÇAMBA 5M3</t>
  </si>
  <si>
    <t xml:space="preserve"> 3.5.1 </t>
  </si>
  <si>
    <t xml:space="preserve"> 02.29.01 </t>
  </si>
  <si>
    <t>CAÇAMBA 5m³</t>
  </si>
  <si>
    <t>VG</t>
  </si>
  <si>
    <t xml:space="preserve"> 4 </t>
  </si>
  <si>
    <t>EQUIPAMENTOS</t>
  </si>
  <si>
    <t xml:space="preserve"> 4.1 </t>
  </si>
  <si>
    <t>ANDAIME</t>
  </si>
  <si>
    <t xml:space="preserve"> 4.1.1 </t>
  </si>
  <si>
    <t xml:space="preserve"> 017034 </t>
  </si>
  <si>
    <t>ALUGUEL MENSAL ANDAIME TUBULAR</t>
  </si>
  <si>
    <t xml:space="preserve"> 4.1.2 </t>
  </si>
  <si>
    <t xml:space="preserve"> 97064 </t>
  </si>
  <si>
    <t>MONTAGEM E DESMONTAGEM DE ANDAIME TUBULAR TIPO TORRE (EXCLUSIVE ANDAIME E LIMPEZA). AF_11/2017</t>
  </si>
  <si>
    <t xml:space="preserve"> 5 </t>
  </si>
  <si>
    <t>FUNDAÇÕES E CONTENÇÕES</t>
  </si>
  <si>
    <t xml:space="preserve"> 5.1 </t>
  </si>
  <si>
    <t>FUNDAÇÃO PROFUNDA</t>
  </si>
  <si>
    <t xml:space="preserve"> 5.1.1 </t>
  </si>
  <si>
    <t xml:space="preserve"> 101176 </t>
  </si>
  <si>
    <t>ESTACA BROCA DE CONCRETO, DIÂMETRO DE 30CM, ESCAVAÇÃO MANUAL COM TRADO CONCHA, INTEIRAMENTE ARMADA. AF_05/2020</t>
  </si>
  <si>
    <t xml:space="preserve"> 5.2 </t>
  </si>
  <si>
    <t>FUNDAÇÃO SUPERFICIAL</t>
  </si>
  <si>
    <t xml:space="preserve"> 5.2.1 </t>
  </si>
  <si>
    <t xml:space="preserve"> 93358 </t>
  </si>
  <si>
    <t>ESCAVAÇÃO MANUAL DE VALA COM PROFUNDIDADE MENOR OU IGUAL A 1,30 M. AF_02/2021</t>
  </si>
  <si>
    <t xml:space="preserve"> 5.2.2 </t>
  </si>
  <si>
    <t xml:space="preserve"> 101582 </t>
  </si>
  <si>
    <t>ESCORAMENTO DE VALA, TIPO CONTÍNUO, COM PROFUNDIDADE DE 0 A 1,5 M, LARGURA MENOR QUE 1,5 M. AF_08/2020</t>
  </si>
  <si>
    <t xml:space="preserve"> 5.2.3 </t>
  </si>
  <si>
    <t xml:space="preserve"> 96543 </t>
  </si>
  <si>
    <t>ARMAÇÃO DE BLOCO, VIGA BALDRAME E SAPATA UTILIZANDO AÇO CA-60 DE 5 MM - MONTAGEM. AF_06/2017</t>
  </si>
  <si>
    <t>KG</t>
  </si>
  <si>
    <t xml:space="preserve"> 5.2.4 </t>
  </si>
  <si>
    <t xml:space="preserve"> 96545 </t>
  </si>
  <si>
    <t>ARMAÇÃO DE BLOCO, VIGA BALDRAME OU SAPATA UTILIZANDO AÇO CA-50 DE 8 MM - MONTAGEM. AF_06/2017</t>
  </si>
  <si>
    <t xml:space="preserve"> 5.2.5 </t>
  </si>
  <si>
    <t xml:space="preserve"> 96544 </t>
  </si>
  <si>
    <t>ARMAÇÃO DE BLOCO, VIGA BALDRAME OU SAPATA UTILIZANDO AÇO CA-50 DE 6,3 MM - MONTAGEM. AF_06/2017</t>
  </si>
  <si>
    <t xml:space="preserve"> 5.2.6 </t>
  </si>
  <si>
    <t xml:space="preserve"> 96546 </t>
  </si>
  <si>
    <t>ARMAÇÃO DE BLOCO, VIGA BALDRAME OU SAPATA UTILIZANDO AÇO CA-50 DE 10 MM - MONTAGEM. AF_06/2017</t>
  </si>
  <si>
    <t xml:space="preserve"> 5.2.7 </t>
  </si>
  <si>
    <t xml:space="preserve"> 96538 </t>
  </si>
  <si>
    <t>FABRICAÇÃO, MONTAGEM E DESMONTAGEM DE FÔRMA PARA SAPATA, EM CHAPA DE MADEIRA COMPENSADA RESINADA, E=17 MM, 2 UTILIZAÇÕES. AF_06/2017</t>
  </si>
  <si>
    <t xml:space="preserve"> 5.2.8 </t>
  </si>
  <si>
    <t xml:space="preserve"> 96542 </t>
  </si>
  <si>
    <t>FABRICAÇÃO, MONTAGEM E DESMONTAGEM DE FÔRMA PARA VIGA BALDRAME, EM CHAPA DE MADEIRA COMPENSADA RESINADA, E=17 MM, 4 UTILIZAÇÕES. AF_06/2017</t>
  </si>
  <si>
    <t xml:space="preserve"> 5.2.9 </t>
  </si>
  <si>
    <t xml:space="preserve"> 96540 </t>
  </si>
  <si>
    <t>FABRICAÇÃO, MONTAGEM E DESMONTAGEM DE FÔRMA PARA BLOCO DE COROAMENTO, EM CHAPA DE MADEIRA COMPENSADA RESINADA, E=17 MM, 4 UTILIZAÇÕES. AF_06/2017</t>
  </si>
  <si>
    <t xml:space="preserve"> 5.2.10 </t>
  </si>
  <si>
    <t xml:space="preserve"> 94974 </t>
  </si>
  <si>
    <t>CONCRETO MAGRO PARA LASTRO, TRAÇO 1:4,5:4,5 (EM MASSA SECA DE CIMENTO/ AREIA MÉDIA/ BRITA 1) - PREPARO MANUAL. AF_05/2021</t>
  </si>
  <si>
    <t xml:space="preserve"> 5.2.11 </t>
  </si>
  <si>
    <t xml:space="preserve"> FUN-CON-135 </t>
  </si>
  <si>
    <t>FORNECIMENTO DE CONCRETO ESTRUTURAL, USINADO BOMBEADO, COM FCK 25 MPA, INCLUSIVE LANÇAMENTO, ADENSAMENTO E ACABAMENTO (FUNDAÇÃO)</t>
  </si>
  <si>
    <t xml:space="preserve"> 5.2.12 </t>
  </si>
  <si>
    <t xml:space="preserve"> 93382 </t>
  </si>
  <si>
    <t>REATERRO MANUAL DE VALAS COM COMPACTAÇÃO MECANIZADA. AF_04/2016</t>
  </si>
  <si>
    <t xml:space="preserve"> 5.3 </t>
  </si>
  <si>
    <t>ENSAIOS E TESTES</t>
  </si>
  <si>
    <t xml:space="preserve"> 5.3.1 </t>
  </si>
  <si>
    <t xml:space="preserve"> SESC-TEC-01 </t>
  </si>
  <si>
    <t>ENSAIO DE RESISTÊNCIA A COMPRESSÃO SIMPLES DO CONCRETO</t>
  </si>
  <si>
    <t xml:space="preserve"> 6 </t>
  </si>
  <si>
    <t>ESTRUTURA</t>
  </si>
  <si>
    <t xml:space="preserve"> 6.1 </t>
  </si>
  <si>
    <t>ESTRUTURA EM CONCRETO ARMADO</t>
  </si>
  <si>
    <t xml:space="preserve"> 6.1.1 </t>
  </si>
  <si>
    <t xml:space="preserve"> 92433 </t>
  </si>
  <si>
    <t>MONTAGEM E DESMONTAGEM DE FÔRMA DE PILARES RETANGULARES E ESTRUTURAS SIMILARES, PÉ-DIREITO DUPLO, EM CHAPA DE MADEIRA COMPENSADA PLASTIFICADA, 10 UTILIZAÇÕES. AF_09/2020</t>
  </si>
  <si>
    <t xml:space="preserve"> 6.1.2 </t>
  </si>
  <si>
    <t xml:space="preserve"> 102043 </t>
  </si>
  <si>
    <t>MONTAGEM E DESMONTAGEM DE FÔRMA PARA ESCADAS, COM 1 LANCE E LAJE PLANA, EM CHAPA DE MADEIRA COMPENSADA PLASTIFICADA, 6 UTILIZAÇÕES. AF_11/2020</t>
  </si>
  <si>
    <t xml:space="preserve"> 6.1.3 </t>
  </si>
  <si>
    <t xml:space="preserve"> 92759 </t>
  </si>
  <si>
    <t>ARMAÇÃO DE PILAR OU VIGA DE UMA ESTRUTURA CONVENCIONAL DE CONCRETO ARMADO EM UM EDIFÍCIO DE MÚLTIPLOS PAVIMENTOS UTILIZANDO AÇO CA-60 DE 5,0 MM - MONTAGEM. AF_12/2015</t>
  </si>
  <si>
    <t xml:space="preserve"> 6.1.4 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</si>
  <si>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</si>
  <si>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</si>
  <si>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6.1.5 </t>
  </si>
  <si>
    <t xml:space="preserve"> 92778 </t>
  </si>
  <si>
    <t>ARMAÇÃO DE PILAR OU VIGA DE UMA ESTRUTURA CONVENCIONAL DE CONCRETO ARMADO EM UMA EDIFICAÇÃO TÉRREA OU SOBRADO UTILIZANDO AÇO CA-50 DE 10,0 MM - MONTAGEM. AF_12/2015</t>
  </si>
  <si>
    <t xml:space="preserve"> 6.1.6 </t>
  </si>
  <si>
    <t xml:space="preserve"> 95943 </t>
  </si>
  <si>
    <t>ARMAÇÃO DE ESCADA, DE UMA ESTRUTURA CONVENCIONAL DE CONCRETO ARMADO UTILIZANDO AÇO CA-60 DE 5,0 MM - MONTAGEM. AF_11/2020</t>
  </si>
  <si>
    <t xml:space="preserve"> 6.1.7 </t>
  </si>
  <si>
    <t xml:space="preserve"> EST-CON-115 </t>
  </si>
  <si>
    <t>FORNECIMENTO DE CONCRETO ESTRUTURAL, USINADO BOMBEADO, COM FCK 25 MPA, INCLUSIVE LANÇAMENTO, ADENSAMENTO E ACABAMENTO</t>
  </si>
  <si>
    <t xml:space="preserve"> 6.1.8 </t>
  </si>
  <si>
    <t xml:space="preserve"> 87305 </t>
  </si>
  <si>
    <t>ARGAMASSA TRAÇO 1:5 (EM VOLUME DE CIMENTO E AREIA MÉDIA ÚMIDA) PARA CONTRAPISO, PREPARO MECÂNICO COM BETONEIRA 600 L. AF_08/2019</t>
  </si>
  <si>
    <t xml:space="preserve"> 6.1.9 </t>
  </si>
  <si>
    <t xml:space="preserve"> 94997 </t>
  </si>
  <si>
    <t>EXECUÇÃO DE PASSEIO (CALÇADA) OU PISO DE CONCRETO COM CONCRETO MOLDADO IN LOCO, USINADO, ACABAMENTO CONVENCIONAL, ESPESSURA 10 CM, ARMADO. AF_07/2016</t>
  </si>
  <si>
    <t xml:space="preserve"> 6.2 </t>
  </si>
  <si>
    <t xml:space="preserve"> 6.2.1 </t>
  </si>
  <si>
    <t xml:space="preserve"> 7 </t>
  </si>
  <si>
    <t>ALVENARIAS/ VEDAÇÕES/ DIVISÕES/ TRATAMENTO ACUSTICO</t>
  </si>
  <si>
    <t xml:space="preserve"> 7.1 </t>
  </si>
  <si>
    <t>ALVENARIA DE VEDAÇÃO</t>
  </si>
  <si>
    <t xml:space="preserve"> 7.1.1 </t>
  </si>
  <si>
    <t xml:space="preserve"> 103340 </t>
  </si>
  <si>
    <t>ALVENARIA DE VEDAÇÃO DE BLOCOS  VAZADOS DE CONCRETO APARENTE DE 19X19X39 CM (ESPESSURA 19 CM) E ARGAMASSA DE ASSENTAMENTO COM PREPARO EM BETONEIRA. AF_12/2021</t>
  </si>
  <si>
    <t xml:space="preserve"> 7.1.2 </t>
  </si>
  <si>
    <t xml:space="preserve"> SESC-FUES-003 </t>
  </si>
  <si>
    <t>AMARRAÇÃO DE ALVENARIA EM ESTRUTURA TIPO CABELO, EM AÇO CA-50 6.3MM A CADA 3 FIADAS DE BLOCO.</t>
  </si>
  <si>
    <t xml:space="preserve"> 7.1.3 </t>
  </si>
  <si>
    <t xml:space="preserve"> ALV-EST-015 </t>
  </si>
  <si>
    <t>ALVENARIA DE BLOCO DE CONCRETO CHEIO COM ARMAÇÃO, EM CONCRETO COM FCK 15MPA , ESP. 19CM, PARA REVESTIMENTO, INCLUSIVE ARGAMASSA PARA ASSENTAMENTO (DETALHE D - CADERNO SEDS)</t>
  </si>
  <si>
    <t xml:space="preserve"> 7.1.4 </t>
  </si>
  <si>
    <t xml:space="preserve"> 98575 </t>
  </si>
  <si>
    <t>TRATAMENTO DE JUNTA DE DILATAÇÃO, COM TARUGO DE POLIETILENO E SELANTE PU, INCLUSO PREENCHIMENTO COM ESPUMA EXPANSIVA PU. AF_06/2018</t>
  </si>
  <si>
    <t xml:space="preserve"> 7.1.5 </t>
  </si>
  <si>
    <t xml:space="preserve"> 21.12.01 </t>
  </si>
  <si>
    <t>CHAPEU DE MURO PADRAO SUCECAP</t>
  </si>
  <si>
    <t xml:space="preserve"> 7.1.6 </t>
  </si>
  <si>
    <t xml:space="preserve"> MUR-CON-005 </t>
  </si>
  <si>
    <t>CONCERTINA CLIPADA MODELO ESPIRAL HELICOIDAL DUPLA D = 450 MM</t>
  </si>
  <si>
    <t xml:space="preserve"> 7.2 </t>
  </si>
  <si>
    <t>REVESTIMENTO</t>
  </si>
  <si>
    <t xml:space="preserve"> 7.2.1 </t>
  </si>
  <si>
    <t>CHAPISCO / EMBOÇO/ REBOCO</t>
  </si>
  <si>
    <t xml:space="preserve"> 7.2.1.1 </t>
  </si>
  <si>
    <t xml:space="preserve"> 87395 </t>
  </si>
  <si>
    <t>ARGAMASSA INDUSTRIALIZADA PARA CHAPISCO COLANTE, PREPARO COM MISTURADOR DE EIXO HORIZONTAL DE 160 KG. AF_08/2019</t>
  </si>
  <si>
    <t xml:space="preserve"> 7.2.1.2 </t>
  </si>
  <si>
    <t xml:space="preserve"> SESC-REV-003 </t>
  </si>
  <si>
    <t>CHAPISCO RÚSTICO GROSSO, COM ADIÇÃO DE BRITA N.1</t>
  </si>
  <si>
    <t xml:space="preserve"> 7.3 </t>
  </si>
  <si>
    <t>CONTRAPISO/ PISO CIMENTADO</t>
  </si>
  <si>
    <t xml:space="preserve"> 7.3.1 </t>
  </si>
  <si>
    <t xml:space="preserve"> SESC-REV-033 </t>
  </si>
  <si>
    <t>ARGAMASSA TRAÇO 1:6 (EM VOLUME DE CIMENTO E PÓ DE PEDRA) PARA CONTRAPISO</t>
  </si>
  <si>
    <t xml:space="preserve"> 7.4 </t>
  </si>
  <si>
    <t>REVESTIMENTO EM PISO</t>
  </si>
  <si>
    <t xml:space="preserve"> 7.4.1 </t>
  </si>
  <si>
    <t xml:space="preserve"> 171443 </t>
  </si>
  <si>
    <t>PISO PEDRA MIRACEMA ROSA 40x40cm</t>
  </si>
  <si>
    <t xml:space="preserve"> 7.4.2 </t>
  </si>
  <si>
    <t xml:space="preserve"> 171450 </t>
  </si>
  <si>
    <t>PEDRA SAO THOME 27x37cm COLADA</t>
  </si>
  <si>
    <t xml:space="preserve"> 8 </t>
  </si>
  <si>
    <t>SERRALHERIA</t>
  </si>
  <si>
    <t xml:space="preserve"> 8.1 </t>
  </si>
  <si>
    <t>GUARDA CORPO E CORRIMÃO</t>
  </si>
  <si>
    <t xml:space="preserve"> 8.1.1 </t>
  </si>
  <si>
    <t xml:space="preserve"> SER-COR-011 </t>
  </si>
  <si>
    <t>GUARDA-CORPO EM AÇO GALVANIZADO DIN 2440, D = 2", COM SUBDIVISÕES EM TUBO DE AÇO D = 1/2", H = 1,05 M - COM CORRIMÃO DUPLO DE TUBO DE AÇO GALVANIZADO DE D = 1 1/2"</t>
  </si>
  <si>
    <t xml:space="preserve"> 8.1.2 </t>
  </si>
  <si>
    <t xml:space="preserve"> SER-COR-007 </t>
  </si>
  <si>
    <t>CORRIMÃO DUPLO EM TUBO GALVANIZADO DIN 2440, D = 1 1/2" - FIXADO EM ALVENARIA</t>
  </si>
  <si>
    <t xml:space="preserve"> 8.1.3 </t>
  </si>
  <si>
    <t xml:space="preserve"> SER-COR-015 </t>
  </si>
  <si>
    <t>GUARDA-CORPO EM TUBO GALVANIZADO DIN 2440 D = 2", COM SUBDIVISÕES EM TUBO DE AÇO D = 1/2", H = 1,05 M</t>
  </si>
  <si>
    <t xml:space="preserve"> 9 </t>
  </si>
  <si>
    <t>INFRAESTRUTURA E URBANIZAÇÃO</t>
  </si>
  <si>
    <t xml:space="preserve"> 9.1 </t>
  </si>
  <si>
    <t>DRENAGEM</t>
  </si>
  <si>
    <t xml:space="preserve"> 9.1.1 </t>
  </si>
  <si>
    <t xml:space="preserve"> 89509 </t>
  </si>
  <si>
    <t>TUBO PVC, SÉRIE R, ÁGUA PLUVIAL, DN 50 MM, FORNECIDO E INSTALADO EM RAMAL DE ENCAMINHAMENTO. AF_12/2014</t>
  </si>
  <si>
    <t xml:space="preserve"> 9.1.2 </t>
  </si>
  <si>
    <t xml:space="preserve"> 054906 </t>
  </si>
  <si>
    <t>RECOLOCACAO DE GRELHAS DE FERRO FUNDIDO</t>
  </si>
  <si>
    <t xml:space="preserve"> 9.2 </t>
  </si>
  <si>
    <t>ESGOTO</t>
  </si>
  <si>
    <t xml:space="preserve"> 9.2.1 </t>
  </si>
  <si>
    <t xml:space="preserve"> 89512 </t>
  </si>
  <si>
    <t>TUBO PVC, SÉRIE R, ÁGUA PLUVIAL, DN 100 MM, FORNECIDO E INSTALADO EM RAMAL DE ENCAMINHAMENTO. AF_12/2014</t>
  </si>
  <si>
    <t xml:space="preserve"> 9.2.2 </t>
  </si>
  <si>
    <t xml:space="preserve"> 102726 </t>
  </si>
  <si>
    <t>DRENO BARBACÃ, DN 50 MM, COM MATERIAL DRENANTE. AF_07/2021</t>
  </si>
  <si>
    <t>Total Geral</t>
  </si>
  <si>
    <t>_______________________________________________________________
Juliete Jesus de Oliveira
Analisa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</si>
</sst>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6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4" borderId="0" xfId="0" applyFont="1" applyFill="1" applyAlignment="1">
      <alignment horizontal="center" vertical="top" wrapText="1"/>
    </xf>
    <xf numFmtId="4" fontId="0" fillId="0" borderId="0" xfId="0" applyNumberFormat="1"/>
    <xf numFmtId="0" fontId="4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wrapText="1"/>
    </xf>
    <xf numFmtId="0" fontId="0" fillId="0" borderId="0" xfId="0" applyAlignment="1"/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right" vertical="top" wrapText="1"/>
    </xf>
    <xf numFmtId="4" fontId="5" fillId="4" borderId="0" xfId="0" applyNumberFormat="1" applyFont="1" applyFill="1" applyAlignment="1">
      <alignment horizontal="right" vertical="top" wrapText="1"/>
    </xf>
    <xf numFmtId="0" fontId="5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70485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showOutlineSymbols="0" showWhiteSpace="0" topLeftCell="A76" workbookViewId="0">
      <selection activeCell="G98" sqref="G98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8" width="13" bestFit="1" customWidth="1"/>
    <col min="9" max="9" width="13" hidden="1" customWidth="1"/>
    <col min="10" max="10" width="11.375" bestFit="1" customWidth="1"/>
    <col min="11" max="11" width="9.875" bestFit="1" customWidth="1"/>
  </cols>
  <sheetData>
    <row r="1" spans="1:9" ht="15">
      <c r="A1" s="4"/>
      <c r="B1" s="4"/>
      <c r="C1" s="4"/>
      <c r="D1" s="4" t="s">
        <v>0</v>
      </c>
      <c r="E1" s="5"/>
      <c r="F1" s="5"/>
      <c r="G1" s="4"/>
      <c r="H1" s="5"/>
      <c r="I1" s="5"/>
    </row>
    <row r="2" spans="1:9" ht="80.099999999999994" customHeight="1">
      <c r="A2" s="6"/>
      <c r="B2" s="6"/>
      <c r="C2" s="6"/>
      <c r="D2" s="6" t="s">
        <v>1</v>
      </c>
      <c r="E2" s="7"/>
      <c r="F2" s="7"/>
      <c r="G2" s="6"/>
      <c r="H2" s="7"/>
      <c r="I2" s="7"/>
    </row>
    <row r="3" spans="1:9" ht="15">
      <c r="A3" s="8" t="s">
        <v>2</v>
      </c>
      <c r="B3" s="9"/>
      <c r="C3" s="9"/>
      <c r="D3" s="9"/>
      <c r="E3" s="9"/>
      <c r="F3" s="9"/>
      <c r="G3" s="9"/>
      <c r="H3" s="9"/>
      <c r="I3" s="9"/>
    </row>
    <row r="4" spans="1:9" ht="30" customHeight="1">
      <c r="A4" s="10" t="s">
        <v>3</v>
      </c>
      <c r="B4" s="11" t="s">
        <v>4</v>
      </c>
      <c r="C4" s="10" t="s">
        <v>5</v>
      </c>
      <c r="D4" s="10" t="s">
        <v>6</v>
      </c>
      <c r="E4" s="12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pans="1:9" ht="24" customHeight="1">
      <c r="A5" s="13" t="s">
        <v>12</v>
      </c>
      <c r="B5" s="13"/>
      <c r="C5" s="13"/>
      <c r="D5" s="13" t="s">
        <v>13</v>
      </c>
      <c r="E5" s="13"/>
      <c r="F5" s="14"/>
      <c r="G5" s="15"/>
      <c r="H5" s="16">
        <f>H6</f>
        <v>0</v>
      </c>
      <c r="I5" s="17">
        <v>0.20243406978695236</v>
      </c>
    </row>
    <row r="6" spans="1:9" ht="24" customHeight="1">
      <c r="A6" s="13" t="s">
        <v>14</v>
      </c>
      <c r="B6" s="13"/>
      <c r="C6" s="13"/>
      <c r="D6" s="13" t="s">
        <v>15</v>
      </c>
      <c r="E6" s="13"/>
      <c r="F6" s="14"/>
      <c r="G6" s="15"/>
      <c r="H6" s="16">
        <f>H7</f>
        <v>0</v>
      </c>
      <c r="I6" s="17">
        <v>0.20243406978695236</v>
      </c>
    </row>
    <row r="7" spans="1:9" ht="24" customHeight="1">
      <c r="A7" s="18" t="s">
        <v>16</v>
      </c>
      <c r="B7" s="19" t="s">
        <v>17</v>
      </c>
      <c r="C7" s="18" t="s">
        <v>18</v>
      </c>
      <c r="D7" s="18" t="s">
        <v>13</v>
      </c>
      <c r="E7" s="20" t="s">
        <v>19</v>
      </c>
      <c r="F7" s="19">
        <v>1</v>
      </c>
      <c r="G7" s="21"/>
      <c r="H7" s="22">
        <f>F7*G7</f>
        <v>0</v>
      </c>
      <c r="I7" s="23">
        <v>0.20243406978695236</v>
      </c>
    </row>
    <row r="8" spans="1:9" ht="24" customHeight="1">
      <c r="A8" s="13" t="s">
        <v>20</v>
      </c>
      <c r="B8" s="13"/>
      <c r="C8" s="13"/>
      <c r="D8" s="13" t="s">
        <v>21</v>
      </c>
      <c r="E8" s="13"/>
      <c r="F8" s="14"/>
      <c r="G8" s="15"/>
      <c r="H8" s="16">
        <f>H9</f>
        <v>0</v>
      </c>
      <c r="I8" s="17">
        <v>1.7884964884273404E-2</v>
      </c>
    </row>
    <row r="9" spans="1:9" ht="24" customHeight="1">
      <c r="A9" s="13" t="s">
        <v>22</v>
      </c>
      <c r="B9" s="13"/>
      <c r="C9" s="13"/>
      <c r="D9" s="13" t="s">
        <v>23</v>
      </c>
      <c r="E9" s="13"/>
      <c r="F9" s="14"/>
      <c r="G9" s="15"/>
      <c r="H9" s="16">
        <f>SUM(H10:H15)</f>
        <v>0</v>
      </c>
      <c r="I9" s="17">
        <v>1.7884964884273404E-2</v>
      </c>
    </row>
    <row r="10" spans="1:9" ht="24" customHeight="1">
      <c r="A10" s="18" t="s">
        <v>24</v>
      </c>
      <c r="B10" s="19" t="s">
        <v>25</v>
      </c>
      <c r="C10" s="18" t="s">
        <v>26</v>
      </c>
      <c r="D10" s="18" t="s">
        <v>27</v>
      </c>
      <c r="E10" s="20" t="s">
        <v>28</v>
      </c>
      <c r="F10" s="19">
        <v>214.48</v>
      </c>
      <c r="G10" s="21"/>
      <c r="H10" s="22">
        <f t="shared" ref="H10:H15" si="0">F10*G10</f>
        <v>0</v>
      </c>
      <c r="I10" s="23">
        <v>5.374502596878673E-3</v>
      </c>
    </row>
    <row r="11" spans="1:9" ht="36" customHeight="1">
      <c r="A11" s="18" t="s">
        <v>29</v>
      </c>
      <c r="B11" s="19" t="s">
        <v>30</v>
      </c>
      <c r="C11" s="18" t="s">
        <v>26</v>
      </c>
      <c r="D11" s="18" t="s">
        <v>31</v>
      </c>
      <c r="E11" s="20" t="s">
        <v>28</v>
      </c>
      <c r="F11" s="19">
        <v>58.66</v>
      </c>
      <c r="G11" s="21"/>
      <c r="H11" s="22">
        <f t="shared" si="0"/>
        <v>0</v>
      </c>
      <c r="I11" s="23">
        <v>7.8114453816290697E-3</v>
      </c>
    </row>
    <row r="12" spans="1:9" ht="36" customHeight="1">
      <c r="A12" s="18" t="s">
        <v>32</v>
      </c>
      <c r="B12" s="19" t="s">
        <v>33</v>
      </c>
      <c r="C12" s="18" t="s">
        <v>34</v>
      </c>
      <c r="D12" s="18" t="s">
        <v>35</v>
      </c>
      <c r="E12" s="20" t="s">
        <v>36</v>
      </c>
      <c r="F12" s="19">
        <v>384.96</v>
      </c>
      <c r="G12" s="21"/>
      <c r="H12" s="22">
        <f t="shared" si="0"/>
        <v>0</v>
      </c>
      <c r="I12" s="23">
        <v>4.4261388935644503E-3</v>
      </c>
    </row>
    <row r="13" spans="1:9" ht="36" customHeight="1">
      <c r="A13" s="18" t="s">
        <v>37</v>
      </c>
      <c r="B13" s="19" t="s">
        <v>38</v>
      </c>
      <c r="C13" s="18" t="s">
        <v>26</v>
      </c>
      <c r="D13" s="18" t="s">
        <v>39</v>
      </c>
      <c r="E13" s="20" t="s">
        <v>40</v>
      </c>
      <c r="F13" s="19">
        <v>27</v>
      </c>
      <c r="G13" s="21"/>
      <c r="H13" s="22">
        <f t="shared" si="0"/>
        <v>0</v>
      </c>
      <c r="I13" s="23">
        <v>5.7488345267109444E-6</v>
      </c>
    </row>
    <row r="14" spans="1:9" ht="24" customHeight="1">
      <c r="A14" s="18" t="s">
        <v>41</v>
      </c>
      <c r="B14" s="19" t="s">
        <v>42</v>
      </c>
      <c r="C14" s="18" t="s">
        <v>43</v>
      </c>
      <c r="D14" s="18" t="s">
        <v>44</v>
      </c>
      <c r="E14" s="20" t="s">
        <v>40</v>
      </c>
      <c r="F14" s="19">
        <v>0.4</v>
      </c>
      <c r="G14" s="21"/>
      <c r="H14" s="22">
        <f t="shared" si="0"/>
        <v>0</v>
      </c>
      <c r="I14" s="23">
        <v>3.108629040369622E-6</v>
      </c>
    </row>
    <row r="15" spans="1:9" ht="24" customHeight="1">
      <c r="A15" s="18" t="s">
        <v>45</v>
      </c>
      <c r="B15" s="19" t="s">
        <v>46</v>
      </c>
      <c r="C15" s="18" t="s">
        <v>34</v>
      </c>
      <c r="D15" s="18" t="s">
        <v>47</v>
      </c>
      <c r="E15" s="20" t="s">
        <v>40</v>
      </c>
      <c r="F15" s="19">
        <v>225</v>
      </c>
      <c r="G15" s="21"/>
      <c r="H15" s="22">
        <f t="shared" si="0"/>
        <v>0</v>
      </c>
      <c r="I15" s="23">
        <v>2.6402054863413228E-4</v>
      </c>
    </row>
    <row r="16" spans="1:9" ht="24" customHeight="1">
      <c r="A16" s="13" t="s">
        <v>48</v>
      </c>
      <c r="B16" s="13"/>
      <c r="C16" s="13"/>
      <c r="D16" s="13" t="s">
        <v>49</v>
      </c>
      <c r="E16" s="13"/>
      <c r="F16" s="14"/>
      <c r="G16" s="15"/>
      <c r="H16" s="16">
        <f>H17+H19+H21+H23+H34</f>
        <v>0</v>
      </c>
      <c r="I16" s="17">
        <v>0.10293093280172654</v>
      </c>
    </row>
    <row r="17" spans="1:9" ht="24" customHeight="1">
      <c r="A17" s="13" t="s">
        <v>50</v>
      </c>
      <c r="B17" s="13"/>
      <c r="C17" s="13"/>
      <c r="D17" s="13" t="s">
        <v>51</v>
      </c>
      <c r="E17" s="13"/>
      <c r="F17" s="14"/>
      <c r="G17" s="15"/>
      <c r="H17" s="16">
        <f>H18</f>
        <v>0</v>
      </c>
      <c r="I17" s="17">
        <v>3.4431970151710465E-4</v>
      </c>
    </row>
    <row r="18" spans="1:9" ht="24" customHeight="1">
      <c r="A18" s="18" t="s">
        <v>52</v>
      </c>
      <c r="B18" s="19" t="s">
        <v>53</v>
      </c>
      <c r="C18" s="18" t="s">
        <v>18</v>
      </c>
      <c r="D18" s="18" t="s">
        <v>54</v>
      </c>
      <c r="E18" s="20" t="s">
        <v>36</v>
      </c>
      <c r="F18" s="19">
        <v>1</v>
      </c>
      <c r="G18" s="21"/>
      <c r="H18" s="22">
        <f>F18*G18</f>
        <v>0</v>
      </c>
      <c r="I18" s="23">
        <v>3.4431970151710465E-4</v>
      </c>
    </row>
    <row r="19" spans="1:9" ht="24" customHeight="1">
      <c r="A19" s="13" t="s">
        <v>55</v>
      </c>
      <c r="B19" s="13"/>
      <c r="C19" s="13"/>
      <c r="D19" s="13" t="s">
        <v>56</v>
      </c>
      <c r="E19" s="13"/>
      <c r="F19" s="14"/>
      <c r="G19" s="15"/>
      <c r="H19" s="16">
        <f>H20</f>
        <v>0</v>
      </c>
      <c r="I19" s="17">
        <v>2.2230719457035971E-3</v>
      </c>
    </row>
    <row r="20" spans="1:9" ht="24" customHeight="1">
      <c r="A20" s="18" t="s">
        <v>57</v>
      </c>
      <c r="B20" s="19" t="s">
        <v>58</v>
      </c>
      <c r="C20" s="18" t="s">
        <v>18</v>
      </c>
      <c r="D20" s="18" t="s">
        <v>59</v>
      </c>
      <c r="E20" s="20" t="s">
        <v>19</v>
      </c>
      <c r="F20" s="19">
        <v>1</v>
      </c>
      <c r="G20" s="21"/>
      <c r="H20" s="22">
        <f>F20*G20</f>
        <v>0</v>
      </c>
      <c r="I20" s="23">
        <v>2.2230719457035971E-3</v>
      </c>
    </row>
    <row r="21" spans="1:9" ht="24" customHeight="1">
      <c r="A21" s="13" t="s">
        <v>60</v>
      </c>
      <c r="B21" s="13"/>
      <c r="C21" s="13"/>
      <c r="D21" s="13" t="s">
        <v>61</v>
      </c>
      <c r="E21" s="13"/>
      <c r="F21" s="14"/>
      <c r="G21" s="15"/>
      <c r="H21" s="16">
        <f>H22</f>
        <v>0</v>
      </c>
      <c r="I21" s="17">
        <v>6.6995805659792421E-2</v>
      </c>
    </row>
    <row r="22" spans="1:9" ht="24" customHeight="1">
      <c r="A22" s="18" t="s">
        <v>62</v>
      </c>
      <c r="B22" s="19" t="s">
        <v>63</v>
      </c>
      <c r="C22" s="18" t="s">
        <v>26</v>
      </c>
      <c r="D22" s="18" t="s">
        <v>64</v>
      </c>
      <c r="E22" s="20" t="s">
        <v>36</v>
      </c>
      <c r="F22" s="19">
        <v>575</v>
      </c>
      <c r="G22" s="21"/>
      <c r="H22" s="22">
        <f>F22*G22</f>
        <v>0</v>
      </c>
      <c r="I22" s="23">
        <v>6.6995805659792421E-2</v>
      </c>
    </row>
    <row r="23" spans="1:9" ht="24" customHeight="1">
      <c r="A23" s="13" t="s">
        <v>65</v>
      </c>
      <c r="B23" s="13"/>
      <c r="C23" s="13"/>
      <c r="D23" s="13" t="s">
        <v>66</v>
      </c>
      <c r="E23" s="13"/>
      <c r="F23" s="14"/>
      <c r="G23" s="15"/>
      <c r="H23" s="16">
        <f>SUM(H24:H33)</f>
        <v>0</v>
      </c>
      <c r="I23" s="17">
        <v>2.6303312124534271E-2</v>
      </c>
    </row>
    <row r="24" spans="1:9" ht="24" customHeight="1">
      <c r="A24" s="18" t="s">
        <v>67</v>
      </c>
      <c r="B24" s="19" t="s">
        <v>68</v>
      </c>
      <c r="C24" s="18" t="s">
        <v>69</v>
      </c>
      <c r="D24" s="18" t="s">
        <v>70</v>
      </c>
      <c r="E24" s="20" t="s">
        <v>71</v>
      </c>
      <c r="F24" s="19">
        <v>10</v>
      </c>
      <c r="G24" s="21"/>
      <c r="H24" s="22">
        <f t="shared" ref="H24:H33" si="1">F24*G24</f>
        <v>0</v>
      </c>
      <c r="I24" s="23">
        <v>4.0485989721197419E-3</v>
      </c>
    </row>
    <row r="25" spans="1:9" ht="24" customHeight="1">
      <c r="A25" s="18" t="s">
        <v>72</v>
      </c>
      <c r="B25" s="19" t="s">
        <v>73</v>
      </c>
      <c r="C25" s="18" t="s">
        <v>69</v>
      </c>
      <c r="D25" s="18" t="s">
        <v>74</v>
      </c>
      <c r="E25" s="20" t="s">
        <v>19</v>
      </c>
      <c r="F25" s="19">
        <v>1</v>
      </c>
      <c r="G25" s="21"/>
      <c r="H25" s="22">
        <f t="shared" si="1"/>
        <v>0</v>
      </c>
      <c r="I25" s="23">
        <v>2.4657531990986625E-4</v>
      </c>
    </row>
    <row r="26" spans="1:9" ht="24" customHeight="1">
      <c r="A26" s="18" t="s">
        <v>75</v>
      </c>
      <c r="B26" s="19" t="s">
        <v>76</v>
      </c>
      <c r="C26" s="18" t="s">
        <v>69</v>
      </c>
      <c r="D26" s="18" t="s">
        <v>77</v>
      </c>
      <c r="E26" s="20" t="s">
        <v>71</v>
      </c>
      <c r="F26" s="19">
        <v>10</v>
      </c>
      <c r="G26" s="21"/>
      <c r="H26" s="22">
        <f t="shared" si="1"/>
        <v>0</v>
      </c>
      <c r="I26" s="23">
        <v>5.2221182637369017E-3</v>
      </c>
    </row>
    <row r="27" spans="1:9" ht="24" customHeight="1">
      <c r="A27" s="18" t="s">
        <v>78</v>
      </c>
      <c r="B27" s="19" t="s">
        <v>79</v>
      </c>
      <c r="C27" s="18" t="s">
        <v>69</v>
      </c>
      <c r="D27" s="18" t="s">
        <v>80</v>
      </c>
      <c r="E27" s="20" t="s">
        <v>19</v>
      </c>
      <c r="F27" s="19">
        <v>1</v>
      </c>
      <c r="G27" s="21"/>
      <c r="H27" s="22">
        <f t="shared" si="1"/>
        <v>0</v>
      </c>
      <c r="I27" s="23">
        <v>3.8962430282842752E-4</v>
      </c>
    </row>
    <row r="28" spans="1:9" ht="24" customHeight="1">
      <c r="A28" s="18" t="s">
        <v>81</v>
      </c>
      <c r="B28" s="19" t="s">
        <v>82</v>
      </c>
      <c r="C28" s="18" t="s">
        <v>69</v>
      </c>
      <c r="D28" s="18" t="s">
        <v>83</v>
      </c>
      <c r="E28" s="20" t="s">
        <v>19</v>
      </c>
      <c r="F28" s="19">
        <v>1</v>
      </c>
      <c r="G28" s="21"/>
      <c r="H28" s="22">
        <f t="shared" si="1"/>
        <v>0</v>
      </c>
      <c r="I28" s="23">
        <v>1.6132696462776657E-4</v>
      </c>
    </row>
    <row r="29" spans="1:9" ht="24" customHeight="1">
      <c r="A29" s="18" t="s">
        <v>84</v>
      </c>
      <c r="B29" s="19" t="s">
        <v>85</v>
      </c>
      <c r="C29" s="18" t="s">
        <v>69</v>
      </c>
      <c r="D29" s="18" t="s">
        <v>86</v>
      </c>
      <c r="E29" s="20" t="s">
        <v>71</v>
      </c>
      <c r="F29" s="19">
        <v>10</v>
      </c>
      <c r="G29" s="21"/>
      <c r="H29" s="22">
        <f t="shared" si="1"/>
        <v>0</v>
      </c>
      <c r="I29" s="23">
        <v>3.8139140400005136E-3</v>
      </c>
    </row>
    <row r="30" spans="1:9" ht="24" customHeight="1">
      <c r="A30" s="18" t="s">
        <v>87</v>
      </c>
      <c r="B30" s="19" t="s">
        <v>88</v>
      </c>
      <c r="C30" s="18" t="s">
        <v>69</v>
      </c>
      <c r="D30" s="18" t="s">
        <v>89</v>
      </c>
      <c r="E30" s="20" t="s">
        <v>19</v>
      </c>
      <c r="F30" s="19">
        <v>1</v>
      </c>
      <c r="G30" s="21"/>
      <c r="H30" s="22">
        <f t="shared" si="1"/>
        <v>0</v>
      </c>
      <c r="I30" s="23">
        <v>1.3374202200165561E-4</v>
      </c>
    </row>
    <row r="31" spans="1:9" ht="24" customHeight="1">
      <c r="A31" s="18" t="s">
        <v>90</v>
      </c>
      <c r="B31" s="19" t="s">
        <v>91</v>
      </c>
      <c r="C31" s="18" t="s">
        <v>69</v>
      </c>
      <c r="D31" s="18" t="s">
        <v>92</v>
      </c>
      <c r="E31" s="20" t="s">
        <v>19</v>
      </c>
      <c r="F31" s="19">
        <v>3</v>
      </c>
      <c r="G31" s="21"/>
      <c r="H31" s="22">
        <f t="shared" si="1"/>
        <v>0</v>
      </c>
      <c r="I31" s="23">
        <v>8.8013946871286946E-4</v>
      </c>
    </row>
    <row r="32" spans="1:9" ht="24" customHeight="1">
      <c r="A32" s="18" t="s">
        <v>93</v>
      </c>
      <c r="B32" s="19" t="s">
        <v>94</v>
      </c>
      <c r="C32" s="18" t="s">
        <v>69</v>
      </c>
      <c r="D32" s="18" t="s">
        <v>95</v>
      </c>
      <c r="E32" s="20" t="s">
        <v>19</v>
      </c>
      <c r="F32" s="19">
        <v>3</v>
      </c>
      <c r="G32" s="21"/>
      <c r="H32" s="22">
        <f t="shared" si="1"/>
        <v>0</v>
      </c>
      <c r="I32" s="23">
        <v>8.8013946871286946E-4</v>
      </c>
    </row>
    <row r="33" spans="1:9" ht="24" customHeight="1">
      <c r="A33" s="18" t="s">
        <v>96</v>
      </c>
      <c r="B33" s="19" t="s">
        <v>97</v>
      </c>
      <c r="C33" s="18" t="s">
        <v>69</v>
      </c>
      <c r="D33" s="18" t="s">
        <v>98</v>
      </c>
      <c r="E33" s="20" t="s">
        <v>71</v>
      </c>
      <c r="F33" s="19">
        <v>20</v>
      </c>
      <c r="G33" s="21"/>
      <c r="H33" s="22">
        <f t="shared" si="1"/>
        <v>0</v>
      </c>
      <c r="I33" s="23">
        <v>1.052713330188366E-2</v>
      </c>
    </row>
    <row r="34" spans="1:9" ht="24" customHeight="1">
      <c r="A34" s="13" t="s">
        <v>99</v>
      </c>
      <c r="B34" s="13"/>
      <c r="C34" s="13"/>
      <c r="D34" s="13" t="s">
        <v>100</v>
      </c>
      <c r="E34" s="13"/>
      <c r="F34" s="14"/>
      <c r="G34" s="15"/>
      <c r="H34" s="16">
        <f>H35</f>
        <v>0</v>
      </c>
      <c r="I34" s="17">
        <v>7.0644233701791515E-3</v>
      </c>
    </row>
    <row r="35" spans="1:9" ht="24" customHeight="1">
      <c r="A35" s="18" t="s">
        <v>101</v>
      </c>
      <c r="B35" s="19" t="s">
        <v>102</v>
      </c>
      <c r="C35" s="18" t="s">
        <v>69</v>
      </c>
      <c r="D35" s="18" t="s">
        <v>103</v>
      </c>
      <c r="E35" s="20" t="s">
        <v>104</v>
      </c>
      <c r="F35" s="19">
        <v>86</v>
      </c>
      <c r="G35" s="21"/>
      <c r="H35" s="22">
        <f>F35*G35</f>
        <v>0</v>
      </c>
      <c r="I35" s="23">
        <v>7.0644233701791515E-3</v>
      </c>
    </row>
    <row r="36" spans="1:9" ht="24" customHeight="1">
      <c r="A36" s="13" t="s">
        <v>105</v>
      </c>
      <c r="B36" s="13"/>
      <c r="C36" s="13"/>
      <c r="D36" s="13" t="s">
        <v>106</v>
      </c>
      <c r="E36" s="13"/>
      <c r="F36" s="14"/>
      <c r="G36" s="15"/>
      <c r="H36" s="16">
        <f>H37</f>
        <v>0</v>
      </c>
      <c r="I36" s="17">
        <v>3.1930872266262397E-3</v>
      </c>
    </row>
    <row r="37" spans="1:9" ht="24" customHeight="1">
      <c r="A37" s="13" t="s">
        <v>107</v>
      </c>
      <c r="B37" s="13"/>
      <c r="C37" s="13"/>
      <c r="D37" s="13" t="s">
        <v>108</v>
      </c>
      <c r="E37" s="13"/>
      <c r="F37" s="14"/>
      <c r="G37" s="15"/>
      <c r="H37" s="16">
        <f>SUM(H38:H39)</f>
        <v>0</v>
      </c>
      <c r="I37" s="17">
        <v>3.1930872266262397E-3</v>
      </c>
    </row>
    <row r="38" spans="1:9" ht="24" customHeight="1">
      <c r="A38" s="18" t="s">
        <v>109</v>
      </c>
      <c r="B38" s="19" t="s">
        <v>110</v>
      </c>
      <c r="C38" s="18" t="s">
        <v>43</v>
      </c>
      <c r="D38" s="18" t="s">
        <v>111</v>
      </c>
      <c r="E38" s="20" t="s">
        <v>71</v>
      </c>
      <c r="F38" s="19">
        <v>4</v>
      </c>
      <c r="G38" s="21"/>
      <c r="H38" s="22">
        <f t="shared" ref="H38:H39" si="2">F38*G38</f>
        <v>0</v>
      </c>
      <c r="I38" s="23">
        <v>1.2585925795103796E-3</v>
      </c>
    </row>
    <row r="39" spans="1:9" ht="24" customHeight="1">
      <c r="A39" s="18" t="s">
        <v>112</v>
      </c>
      <c r="B39" s="19" t="s">
        <v>113</v>
      </c>
      <c r="C39" s="18" t="s">
        <v>26</v>
      </c>
      <c r="D39" s="18" t="s">
        <v>114</v>
      </c>
      <c r="E39" s="20" t="s">
        <v>40</v>
      </c>
      <c r="F39" s="19">
        <v>221</v>
      </c>
      <c r="G39" s="21"/>
      <c r="H39" s="22">
        <f t="shared" si="2"/>
        <v>0</v>
      </c>
      <c r="I39" s="23">
        <v>1.93449464711586E-3</v>
      </c>
    </row>
    <row r="40" spans="1:9" ht="24" customHeight="1">
      <c r="A40" s="13" t="s">
        <v>115</v>
      </c>
      <c r="B40" s="13"/>
      <c r="C40" s="13"/>
      <c r="D40" s="13" t="s">
        <v>116</v>
      </c>
      <c r="E40" s="13"/>
      <c r="F40" s="14"/>
      <c r="G40" s="15"/>
      <c r="H40" s="16">
        <f>H41+H43+H56</f>
        <v>0</v>
      </c>
      <c r="I40" s="17">
        <v>0.24596890540099267</v>
      </c>
    </row>
    <row r="41" spans="1:9" ht="24" customHeight="1">
      <c r="A41" s="13" t="s">
        <v>117</v>
      </c>
      <c r="B41" s="13"/>
      <c r="C41" s="13"/>
      <c r="D41" s="13" t="s">
        <v>118</v>
      </c>
      <c r="E41" s="13"/>
      <c r="F41" s="14"/>
      <c r="G41" s="15"/>
      <c r="H41" s="16">
        <f>SUM(H42)</f>
        <v>0</v>
      </c>
      <c r="I41" s="17">
        <v>2.090238381503693E-2</v>
      </c>
    </row>
    <row r="42" spans="1:9" ht="36" customHeight="1">
      <c r="A42" s="18" t="s">
        <v>119</v>
      </c>
      <c r="B42" s="19" t="s">
        <v>120</v>
      </c>
      <c r="C42" s="18" t="s">
        <v>26</v>
      </c>
      <c r="D42" s="18" t="s">
        <v>121</v>
      </c>
      <c r="E42" s="20" t="s">
        <v>40</v>
      </c>
      <c r="F42" s="19">
        <v>260</v>
      </c>
      <c r="G42" s="21"/>
      <c r="H42" s="22">
        <f>F42*G42</f>
        <v>0</v>
      </c>
      <c r="I42" s="23">
        <v>2.090238381503693E-2</v>
      </c>
    </row>
    <row r="43" spans="1:9" ht="24" customHeight="1">
      <c r="A43" s="13" t="s">
        <v>122</v>
      </c>
      <c r="B43" s="13"/>
      <c r="C43" s="13"/>
      <c r="D43" s="13" t="s">
        <v>123</v>
      </c>
      <c r="E43" s="13"/>
      <c r="F43" s="14"/>
      <c r="G43" s="15"/>
      <c r="H43" s="16">
        <f>SUM(H44:H55)</f>
        <v>0</v>
      </c>
      <c r="I43" s="17">
        <v>0.22462671445268262</v>
      </c>
    </row>
    <row r="44" spans="1:9" ht="24" customHeight="1">
      <c r="A44" s="18" t="s">
        <v>124</v>
      </c>
      <c r="B44" s="19" t="s">
        <v>125</v>
      </c>
      <c r="C44" s="18" t="s">
        <v>26</v>
      </c>
      <c r="D44" s="18" t="s">
        <v>126</v>
      </c>
      <c r="E44" s="20" t="s">
        <v>28</v>
      </c>
      <c r="F44" s="19">
        <v>25.87</v>
      </c>
      <c r="G44" s="21"/>
      <c r="H44" s="22">
        <f t="shared" ref="H44:H55" si="3">F44*G44</f>
        <v>0</v>
      </c>
      <c r="I44" s="23">
        <v>9.7324219873928201E-4</v>
      </c>
    </row>
    <row r="45" spans="1:9" ht="36" customHeight="1">
      <c r="A45" s="18" t="s">
        <v>127</v>
      </c>
      <c r="B45" s="19" t="s">
        <v>128</v>
      </c>
      <c r="C45" s="18" t="s">
        <v>26</v>
      </c>
      <c r="D45" s="18" t="s">
        <v>129</v>
      </c>
      <c r="E45" s="20" t="s">
        <v>36</v>
      </c>
      <c r="F45" s="19">
        <v>9.6</v>
      </c>
      <c r="G45" s="21"/>
      <c r="H45" s="22">
        <f t="shared" si="3"/>
        <v>0</v>
      </c>
      <c r="I45" s="23">
        <v>4.7239805691096353E-4</v>
      </c>
    </row>
    <row r="46" spans="1:9" ht="24" customHeight="1">
      <c r="A46" s="18" t="s">
        <v>130</v>
      </c>
      <c r="B46" s="19" t="s">
        <v>131</v>
      </c>
      <c r="C46" s="18" t="s">
        <v>26</v>
      </c>
      <c r="D46" s="18" t="s">
        <v>132</v>
      </c>
      <c r="E46" s="20" t="s">
        <v>133</v>
      </c>
      <c r="F46" s="19">
        <v>162.53</v>
      </c>
      <c r="G46" s="21"/>
      <c r="H46" s="22">
        <f t="shared" si="3"/>
        <v>0</v>
      </c>
      <c r="I46" s="23">
        <v>1.8210367844689449E-3</v>
      </c>
    </row>
    <row r="47" spans="1:9" ht="24" customHeight="1">
      <c r="A47" s="18" t="s">
        <v>134</v>
      </c>
      <c r="B47" s="19" t="s">
        <v>135</v>
      </c>
      <c r="C47" s="18" t="s">
        <v>26</v>
      </c>
      <c r="D47" s="18" t="s">
        <v>136</v>
      </c>
      <c r="E47" s="20" t="s">
        <v>133</v>
      </c>
      <c r="F47" s="19">
        <v>2444.5100000000002</v>
      </c>
      <c r="G47" s="21"/>
      <c r="H47" s="22">
        <f t="shared" si="3"/>
        <v>0</v>
      </c>
      <c r="I47" s="23">
        <v>2.4474340528953149E-2</v>
      </c>
    </row>
    <row r="48" spans="1:9" ht="24" customHeight="1">
      <c r="A48" s="18" t="s">
        <v>137</v>
      </c>
      <c r="B48" s="19" t="s">
        <v>138</v>
      </c>
      <c r="C48" s="18" t="s">
        <v>26</v>
      </c>
      <c r="D48" s="18" t="s">
        <v>139</v>
      </c>
      <c r="E48" s="20" t="s">
        <v>133</v>
      </c>
      <c r="F48" s="19">
        <v>2.13</v>
      </c>
      <c r="G48" s="21"/>
      <c r="H48" s="22">
        <f t="shared" si="3"/>
        <v>0</v>
      </c>
      <c r="I48" s="23">
        <v>2.2612082471729715E-5</v>
      </c>
    </row>
    <row r="49" spans="1:9" ht="24" customHeight="1">
      <c r="A49" s="18" t="s">
        <v>140</v>
      </c>
      <c r="B49" s="19" t="s">
        <v>141</v>
      </c>
      <c r="C49" s="18" t="s">
        <v>26</v>
      </c>
      <c r="D49" s="18" t="s">
        <v>142</v>
      </c>
      <c r="E49" s="20" t="s">
        <v>133</v>
      </c>
      <c r="F49" s="19">
        <v>10.61</v>
      </c>
      <c r="G49" s="21"/>
      <c r="H49" s="22">
        <f t="shared" si="3"/>
        <v>0</v>
      </c>
      <c r="I49" s="23">
        <v>9.5231927999268464E-5</v>
      </c>
    </row>
    <row r="50" spans="1:9" ht="36" customHeight="1">
      <c r="A50" s="18" t="s">
        <v>143</v>
      </c>
      <c r="B50" s="19" t="s">
        <v>144</v>
      </c>
      <c r="C50" s="18" t="s">
        <v>26</v>
      </c>
      <c r="D50" s="18" t="s">
        <v>145</v>
      </c>
      <c r="E50" s="20" t="s">
        <v>36</v>
      </c>
      <c r="F50" s="19">
        <v>16.399999999999999</v>
      </c>
      <c r="G50" s="21"/>
      <c r="H50" s="22">
        <f t="shared" si="3"/>
        <v>0</v>
      </c>
      <c r="I50" s="23">
        <v>2.3483302966711846E-3</v>
      </c>
    </row>
    <row r="51" spans="1:9" ht="36" customHeight="1">
      <c r="A51" s="18" t="s">
        <v>146</v>
      </c>
      <c r="B51" s="19" t="s">
        <v>147</v>
      </c>
      <c r="C51" s="18" t="s">
        <v>26</v>
      </c>
      <c r="D51" s="18" t="s">
        <v>148</v>
      </c>
      <c r="E51" s="20" t="s">
        <v>36</v>
      </c>
      <c r="F51" s="19">
        <v>138.53</v>
      </c>
      <c r="G51" s="21"/>
      <c r="H51" s="22">
        <f t="shared" si="3"/>
        <v>0</v>
      </c>
      <c r="I51" s="23">
        <v>6.6601454537464242E-3</v>
      </c>
    </row>
    <row r="52" spans="1:9" ht="36" customHeight="1">
      <c r="A52" s="18" t="s">
        <v>149</v>
      </c>
      <c r="B52" s="19" t="s">
        <v>150</v>
      </c>
      <c r="C52" s="18" t="s">
        <v>26</v>
      </c>
      <c r="D52" s="18" t="s">
        <v>151</v>
      </c>
      <c r="E52" s="20" t="s">
        <v>36</v>
      </c>
      <c r="F52" s="19">
        <v>16.3</v>
      </c>
      <c r="G52" s="21"/>
      <c r="H52" s="22">
        <f t="shared" si="3"/>
        <v>0</v>
      </c>
      <c r="I52" s="23">
        <v>1.261365268426143E-3</v>
      </c>
    </row>
    <row r="53" spans="1:9" ht="36" customHeight="1">
      <c r="A53" s="18" t="s">
        <v>152</v>
      </c>
      <c r="B53" s="19" t="s">
        <v>153</v>
      </c>
      <c r="C53" s="18" t="s">
        <v>26</v>
      </c>
      <c r="D53" s="18" t="s">
        <v>154</v>
      </c>
      <c r="E53" s="20" t="s">
        <v>28</v>
      </c>
      <c r="F53" s="19">
        <v>765.42</v>
      </c>
      <c r="G53" s="21"/>
      <c r="H53" s="22">
        <f t="shared" si="3"/>
        <v>0</v>
      </c>
      <c r="I53" s="23">
        <v>0.1809942669404645</v>
      </c>
    </row>
    <row r="54" spans="1:9" ht="36" customHeight="1">
      <c r="A54" s="18" t="s">
        <v>155</v>
      </c>
      <c r="B54" s="19" t="s">
        <v>156</v>
      </c>
      <c r="C54" s="18" t="s">
        <v>34</v>
      </c>
      <c r="D54" s="18" t="s">
        <v>157</v>
      </c>
      <c r="E54" s="20" t="s">
        <v>28</v>
      </c>
      <c r="F54" s="19">
        <v>16.670000000000002</v>
      </c>
      <c r="G54" s="21"/>
      <c r="H54" s="22">
        <f t="shared" si="3"/>
        <v>0</v>
      </c>
      <c r="I54" s="23">
        <v>5.3620728122682456E-3</v>
      </c>
    </row>
    <row r="55" spans="1:9" ht="24" customHeight="1">
      <c r="A55" s="18" t="s">
        <v>158</v>
      </c>
      <c r="B55" s="19" t="s">
        <v>159</v>
      </c>
      <c r="C55" s="18" t="s">
        <v>26</v>
      </c>
      <c r="D55" s="18" t="s">
        <v>160</v>
      </c>
      <c r="E55" s="20" t="s">
        <v>28</v>
      </c>
      <c r="F55" s="19">
        <v>9.36</v>
      </c>
      <c r="G55" s="21"/>
      <c r="H55" s="22">
        <f t="shared" si="3"/>
        <v>0</v>
      </c>
      <c r="I55" s="23">
        <v>1.4167210156278116E-4</v>
      </c>
    </row>
    <row r="56" spans="1:9" ht="24" customHeight="1">
      <c r="A56" s="13" t="s">
        <v>161</v>
      </c>
      <c r="B56" s="13"/>
      <c r="C56" s="13"/>
      <c r="D56" s="13" t="s">
        <v>162</v>
      </c>
      <c r="E56" s="13"/>
      <c r="F56" s="14"/>
      <c r="G56" s="15"/>
      <c r="H56" s="16">
        <f>H57</f>
        <v>0</v>
      </c>
      <c r="I56" s="17">
        <v>4.3980713327311581E-4</v>
      </c>
    </row>
    <row r="57" spans="1:9" ht="24" customHeight="1">
      <c r="A57" s="18" t="s">
        <v>163</v>
      </c>
      <c r="B57" s="19" t="s">
        <v>164</v>
      </c>
      <c r="C57" s="18" t="s">
        <v>18</v>
      </c>
      <c r="D57" s="18" t="s">
        <v>165</v>
      </c>
      <c r="E57" s="20" t="s">
        <v>19</v>
      </c>
      <c r="F57" s="19">
        <v>8</v>
      </c>
      <c r="G57" s="21"/>
      <c r="H57" s="22">
        <f>F57*G57</f>
        <v>0</v>
      </c>
      <c r="I57" s="23">
        <v>4.3980713327311581E-4</v>
      </c>
    </row>
    <row r="58" spans="1:9" ht="24" customHeight="1">
      <c r="A58" s="13" t="s">
        <v>166</v>
      </c>
      <c r="B58" s="13"/>
      <c r="C58" s="13"/>
      <c r="D58" s="13" t="s">
        <v>167</v>
      </c>
      <c r="E58" s="13"/>
      <c r="F58" s="14"/>
      <c r="G58" s="15"/>
      <c r="H58" s="16">
        <f>H59+H69</f>
        <v>0</v>
      </c>
      <c r="I58" s="17">
        <v>6.2594971101247593E-2</v>
      </c>
    </row>
    <row r="59" spans="1:9" ht="24" customHeight="1">
      <c r="A59" s="13" t="s">
        <v>168</v>
      </c>
      <c r="B59" s="13"/>
      <c r="C59" s="13"/>
      <c r="D59" s="13" t="s">
        <v>169</v>
      </c>
      <c r="E59" s="13"/>
      <c r="F59" s="14"/>
      <c r="G59" s="15"/>
      <c r="H59" s="16">
        <f>SUM(H60:H68)</f>
        <v>0</v>
      </c>
      <c r="I59" s="17">
        <v>6.1440477376405664E-2</v>
      </c>
    </row>
    <row r="60" spans="1:9" ht="48" customHeight="1">
      <c r="A60" s="18" t="s">
        <v>170</v>
      </c>
      <c r="B60" s="19" t="s">
        <v>171</v>
      </c>
      <c r="C60" s="18" t="s">
        <v>26</v>
      </c>
      <c r="D60" s="18" t="s">
        <v>172</v>
      </c>
      <c r="E60" s="20" t="s">
        <v>36</v>
      </c>
      <c r="F60" s="19">
        <v>264.08</v>
      </c>
      <c r="G60" s="21"/>
      <c r="H60" s="22">
        <f t="shared" ref="H60:H68" si="4">F60*G60</f>
        <v>0</v>
      </c>
      <c r="I60" s="23">
        <v>9.9048491707857417E-3</v>
      </c>
    </row>
    <row r="61" spans="1:9" ht="36" customHeight="1">
      <c r="A61" s="18" t="s">
        <v>173</v>
      </c>
      <c r="B61" s="19" t="s">
        <v>174</v>
      </c>
      <c r="C61" s="18" t="s">
        <v>26</v>
      </c>
      <c r="D61" s="18" t="s">
        <v>175</v>
      </c>
      <c r="E61" s="20" t="s">
        <v>36</v>
      </c>
      <c r="F61" s="19">
        <v>22.54</v>
      </c>
      <c r="G61" s="21"/>
      <c r="H61" s="22">
        <f t="shared" si="4"/>
        <v>0</v>
      </c>
      <c r="I61" s="23">
        <v>2.6872371037861844E-3</v>
      </c>
    </row>
    <row r="62" spans="1:9" ht="48" customHeight="1">
      <c r="A62" s="18" t="s">
        <v>176</v>
      </c>
      <c r="B62" s="19" t="s">
        <v>177</v>
      </c>
      <c r="C62" s="18" t="s">
        <v>26</v>
      </c>
      <c r="D62" s="18" t="s">
        <v>178</v>
      </c>
      <c r="E62" s="20" t="s">
        <v>133</v>
      </c>
      <c r="F62" s="19">
        <v>787.74</v>
      </c>
      <c r="G62" s="21"/>
      <c r="H62" s="22">
        <f t="shared" si="4"/>
        <v>0</v>
      </c>
      <c r="I62" s="23">
        <v>7.689276733497649E-3</v>
      </c>
    </row>
    <row r="63" spans="1:9" ht="48" customHeight="1">
      <c r="A63" s="18" t="s">
        <v>179</v>
      </c>
      <c r="B63" s="19" t="s">
        <v>180</v>
      </c>
      <c r="C63" s="18" t="s">
        <v>26</v>
      </c>
      <c r="D63" s="18" t="s">
        <v>181</v>
      </c>
      <c r="E63" s="20" t="s">
        <v>133</v>
      </c>
      <c r="F63" s="19">
        <v>726.66</v>
      </c>
      <c r="G63" s="21"/>
      <c r="H63" s="22">
        <f t="shared" si="4"/>
        <v>0</v>
      </c>
      <c r="I63" s="23">
        <v>7.275289674308699E-3</v>
      </c>
    </row>
    <row r="64" spans="1:9" ht="48" customHeight="1">
      <c r="A64" s="18" t="s">
        <v>182</v>
      </c>
      <c r="B64" s="19" t="s">
        <v>183</v>
      </c>
      <c r="C64" s="18" t="s">
        <v>26</v>
      </c>
      <c r="D64" s="18" t="s">
        <v>184</v>
      </c>
      <c r="E64" s="20" t="s">
        <v>133</v>
      </c>
      <c r="F64" s="19">
        <v>1216.42</v>
      </c>
      <c r="G64" s="21"/>
      <c r="H64" s="22">
        <f t="shared" si="4"/>
        <v>0</v>
      </c>
      <c r="I64" s="23">
        <v>1.0883750304581771E-2</v>
      </c>
    </row>
    <row r="65" spans="1:9" ht="36" customHeight="1">
      <c r="A65" s="18" t="s">
        <v>185</v>
      </c>
      <c r="B65" s="19" t="s">
        <v>186</v>
      </c>
      <c r="C65" s="18" t="s">
        <v>26</v>
      </c>
      <c r="D65" s="18" t="s">
        <v>187</v>
      </c>
      <c r="E65" s="20" t="s">
        <v>133</v>
      </c>
      <c r="F65" s="19">
        <v>4.88</v>
      </c>
      <c r="G65" s="21"/>
      <c r="H65" s="22">
        <f t="shared" si="4"/>
        <v>0</v>
      </c>
      <c r="I65" s="23">
        <v>6.340278408059807E-5</v>
      </c>
    </row>
    <row r="66" spans="1:9" ht="36" customHeight="1">
      <c r="A66" s="18" t="s">
        <v>188</v>
      </c>
      <c r="B66" s="19" t="s">
        <v>189</v>
      </c>
      <c r="C66" s="18" t="s">
        <v>34</v>
      </c>
      <c r="D66" s="18" t="s">
        <v>190</v>
      </c>
      <c r="E66" s="20" t="s">
        <v>28</v>
      </c>
      <c r="F66" s="19">
        <v>54.48</v>
      </c>
      <c r="G66" s="21"/>
      <c r="H66" s="22">
        <f t="shared" si="4"/>
        <v>0</v>
      </c>
      <c r="I66" s="23">
        <v>1.7524051633221179E-2</v>
      </c>
    </row>
    <row r="67" spans="1:9" ht="36" customHeight="1">
      <c r="A67" s="18" t="s">
        <v>191</v>
      </c>
      <c r="B67" s="19" t="s">
        <v>192</v>
      </c>
      <c r="C67" s="18" t="s">
        <v>26</v>
      </c>
      <c r="D67" s="18" t="s">
        <v>193</v>
      </c>
      <c r="E67" s="20" t="s">
        <v>28</v>
      </c>
      <c r="F67" s="19">
        <v>0.4</v>
      </c>
      <c r="G67" s="21"/>
      <c r="H67" s="22">
        <f t="shared" si="4"/>
        <v>0</v>
      </c>
      <c r="I67" s="23">
        <v>1.1843545435234705E-4</v>
      </c>
    </row>
    <row r="68" spans="1:9" ht="36" customHeight="1">
      <c r="A68" s="18" t="s">
        <v>194</v>
      </c>
      <c r="B68" s="19" t="s">
        <v>195</v>
      </c>
      <c r="C68" s="18" t="s">
        <v>26</v>
      </c>
      <c r="D68" s="18" t="s">
        <v>196</v>
      </c>
      <c r="E68" s="20" t="s">
        <v>36</v>
      </c>
      <c r="F68" s="19">
        <v>72.52</v>
      </c>
      <c r="G68" s="21"/>
      <c r="H68" s="22">
        <f t="shared" si="4"/>
        <v>0</v>
      </c>
      <c r="I68" s="23">
        <v>5.2941845177914976E-3</v>
      </c>
    </row>
    <row r="69" spans="1:9" ht="24" customHeight="1">
      <c r="A69" s="13" t="s">
        <v>197</v>
      </c>
      <c r="B69" s="13"/>
      <c r="C69" s="13"/>
      <c r="D69" s="13" t="s">
        <v>162</v>
      </c>
      <c r="E69" s="13"/>
      <c r="F69" s="14"/>
      <c r="G69" s="15"/>
      <c r="H69" s="16">
        <f>H70</f>
        <v>0</v>
      </c>
      <c r="I69" s="17">
        <v>1.154493724841929E-3</v>
      </c>
    </row>
    <row r="70" spans="1:9" ht="24" customHeight="1">
      <c r="A70" s="18" t="s">
        <v>198</v>
      </c>
      <c r="B70" s="19" t="s">
        <v>164</v>
      </c>
      <c r="C70" s="18" t="s">
        <v>18</v>
      </c>
      <c r="D70" s="18" t="s">
        <v>165</v>
      </c>
      <c r="E70" s="20" t="s">
        <v>19</v>
      </c>
      <c r="F70" s="19">
        <v>21</v>
      </c>
      <c r="G70" s="21"/>
      <c r="H70" s="22">
        <f>F70*G70</f>
        <v>0</v>
      </c>
      <c r="I70" s="23">
        <v>1.154493724841929E-3</v>
      </c>
    </row>
    <row r="71" spans="1:9" ht="24" customHeight="1">
      <c r="A71" s="13" t="s">
        <v>199</v>
      </c>
      <c r="B71" s="13"/>
      <c r="C71" s="13"/>
      <c r="D71" s="13" t="s">
        <v>200</v>
      </c>
      <c r="E71" s="13"/>
      <c r="F71" s="14"/>
      <c r="G71" s="15"/>
      <c r="H71" s="16">
        <f>H72</f>
        <v>0</v>
      </c>
      <c r="I71" s="17">
        <v>0.3263561077174692</v>
      </c>
    </row>
    <row r="72" spans="1:9" ht="24" customHeight="1">
      <c r="A72" s="13" t="s">
        <v>201</v>
      </c>
      <c r="B72" s="13"/>
      <c r="C72" s="13"/>
      <c r="D72" s="13" t="s">
        <v>202</v>
      </c>
      <c r="E72" s="13"/>
      <c r="F72" s="14"/>
      <c r="G72" s="15"/>
      <c r="H72" s="16">
        <f>SUM(H73:H78)</f>
        <v>0</v>
      </c>
      <c r="I72" s="17">
        <v>8.5181309203709962E-2</v>
      </c>
    </row>
    <row r="73" spans="1:9" ht="48" customHeight="1">
      <c r="A73" s="18" t="s">
        <v>203</v>
      </c>
      <c r="B73" s="19" t="s">
        <v>204</v>
      </c>
      <c r="C73" s="18" t="s">
        <v>26</v>
      </c>
      <c r="D73" s="18" t="s">
        <v>205</v>
      </c>
      <c r="E73" s="20" t="s">
        <v>36</v>
      </c>
      <c r="F73" s="19">
        <v>742</v>
      </c>
      <c r="G73" s="21"/>
      <c r="H73" s="22">
        <f t="shared" ref="H73:H78" si="5">F73*G73</f>
        <v>0</v>
      </c>
      <c r="I73" s="23">
        <v>4.6507711723211685E-2</v>
      </c>
    </row>
    <row r="74" spans="1:9" ht="24" customHeight="1">
      <c r="A74" s="18" t="s">
        <v>206</v>
      </c>
      <c r="B74" s="19" t="s">
        <v>207</v>
      </c>
      <c r="C74" s="18" t="s">
        <v>18</v>
      </c>
      <c r="D74" s="18" t="s">
        <v>208</v>
      </c>
      <c r="E74" s="20" t="s">
        <v>133</v>
      </c>
      <c r="F74" s="19">
        <v>431.2</v>
      </c>
      <c r="G74" s="21"/>
      <c r="H74" s="22">
        <f t="shared" si="5"/>
        <v>0</v>
      </c>
      <c r="I74" s="23">
        <v>3.0195623233895338E-3</v>
      </c>
    </row>
    <row r="75" spans="1:9" ht="48" customHeight="1">
      <c r="A75" s="18" t="s">
        <v>209</v>
      </c>
      <c r="B75" s="19" t="s">
        <v>210</v>
      </c>
      <c r="C75" s="18" t="s">
        <v>34</v>
      </c>
      <c r="D75" s="18" t="s">
        <v>211</v>
      </c>
      <c r="E75" s="20" t="s">
        <v>36</v>
      </c>
      <c r="F75" s="19">
        <v>162</v>
      </c>
      <c r="G75" s="21"/>
      <c r="H75" s="22">
        <f t="shared" si="5"/>
        <v>0</v>
      </c>
      <c r="I75" s="23">
        <v>1.9527641120331736E-2</v>
      </c>
    </row>
    <row r="76" spans="1:9" ht="36" customHeight="1">
      <c r="A76" s="18" t="s">
        <v>212</v>
      </c>
      <c r="B76" s="19" t="s">
        <v>213</v>
      </c>
      <c r="C76" s="18" t="s">
        <v>26</v>
      </c>
      <c r="D76" s="18" t="s">
        <v>214</v>
      </c>
      <c r="E76" s="20" t="s">
        <v>40</v>
      </c>
      <c r="F76" s="19">
        <v>92</v>
      </c>
      <c r="G76" s="21"/>
      <c r="H76" s="22">
        <f t="shared" si="5"/>
        <v>0</v>
      </c>
      <c r="I76" s="23">
        <v>4.7138929022693494E-3</v>
      </c>
    </row>
    <row r="77" spans="1:9" ht="24" customHeight="1">
      <c r="A77" s="18" t="s">
        <v>215</v>
      </c>
      <c r="B77" s="19" t="s">
        <v>216</v>
      </c>
      <c r="C77" s="18" t="s">
        <v>69</v>
      </c>
      <c r="D77" s="18" t="s">
        <v>217</v>
      </c>
      <c r="E77" s="20" t="s">
        <v>40</v>
      </c>
      <c r="F77" s="19">
        <v>225</v>
      </c>
      <c r="G77" s="21"/>
      <c r="H77" s="22">
        <f t="shared" si="5"/>
        <v>0</v>
      </c>
      <c r="I77" s="23">
        <v>2.4783864404042738E-3</v>
      </c>
    </row>
    <row r="78" spans="1:9" ht="24" customHeight="1">
      <c r="A78" s="18" t="s">
        <v>218</v>
      </c>
      <c r="B78" s="19" t="s">
        <v>219</v>
      </c>
      <c r="C78" s="18" t="s">
        <v>34</v>
      </c>
      <c r="D78" s="18" t="s">
        <v>220</v>
      </c>
      <c r="E78" s="20" t="s">
        <v>40</v>
      </c>
      <c r="F78" s="19">
        <v>225</v>
      </c>
      <c r="G78" s="21"/>
      <c r="H78" s="22">
        <f t="shared" si="5"/>
        <v>0</v>
      </c>
      <c r="I78" s="23">
        <v>8.9341146941033789E-3</v>
      </c>
    </row>
    <row r="79" spans="1:9" ht="24" customHeight="1">
      <c r="A79" s="13" t="s">
        <v>221</v>
      </c>
      <c r="B79" s="13"/>
      <c r="C79" s="13"/>
      <c r="D79" s="13" t="s">
        <v>222</v>
      </c>
      <c r="E79" s="13"/>
      <c r="F79" s="14"/>
      <c r="G79" s="15"/>
      <c r="H79" s="16">
        <f>H80+H83+H85</f>
        <v>0</v>
      </c>
      <c r="I79" s="17">
        <v>0.18116457912053771</v>
      </c>
    </row>
    <row r="80" spans="1:9" ht="24" customHeight="1">
      <c r="A80" s="13" t="s">
        <v>223</v>
      </c>
      <c r="B80" s="13"/>
      <c r="C80" s="13"/>
      <c r="D80" s="13" t="s">
        <v>224</v>
      </c>
      <c r="E80" s="13"/>
      <c r="F80" s="14"/>
      <c r="G80" s="15"/>
      <c r="H80" s="16">
        <f>SUM(H81:H82)</f>
        <v>0</v>
      </c>
      <c r="I80" s="17">
        <v>0.18116457912053771</v>
      </c>
    </row>
    <row r="81" spans="1:9" ht="36" customHeight="1">
      <c r="A81" s="18" t="s">
        <v>225</v>
      </c>
      <c r="B81" s="19" t="s">
        <v>226</v>
      </c>
      <c r="C81" s="18" t="s">
        <v>26</v>
      </c>
      <c r="D81" s="18" t="s">
        <v>227</v>
      </c>
      <c r="E81" s="20" t="s">
        <v>28</v>
      </c>
      <c r="F81" s="19">
        <v>114.4</v>
      </c>
      <c r="G81" s="21"/>
      <c r="H81" s="22">
        <f t="shared" ref="H81:H82" si="6">F81*G81</f>
        <v>0</v>
      </c>
      <c r="I81" s="23">
        <v>0.18052056770701455</v>
      </c>
    </row>
    <row r="82" spans="1:9" ht="24" customHeight="1">
      <c r="A82" s="18" t="s">
        <v>228</v>
      </c>
      <c r="B82" s="19" t="s">
        <v>229</v>
      </c>
      <c r="C82" s="18" t="s">
        <v>18</v>
      </c>
      <c r="D82" s="18" t="s">
        <v>230</v>
      </c>
      <c r="E82" s="20" t="s">
        <v>36</v>
      </c>
      <c r="F82" s="19">
        <v>65</v>
      </c>
      <c r="G82" s="21"/>
      <c r="H82" s="22">
        <f t="shared" si="6"/>
        <v>0</v>
      </c>
      <c r="I82" s="23">
        <v>6.4401141352314953E-4</v>
      </c>
    </row>
    <row r="83" spans="1:9" ht="24" customHeight="1">
      <c r="A83" s="13" t="s">
        <v>231</v>
      </c>
      <c r="B83" s="13"/>
      <c r="C83" s="13"/>
      <c r="D83" s="13" t="s">
        <v>232</v>
      </c>
      <c r="E83" s="13"/>
      <c r="F83" s="14"/>
      <c r="G83" s="15"/>
      <c r="H83" s="16">
        <f>H84</f>
        <v>0</v>
      </c>
      <c r="I83" s="17">
        <v>4.8441960329672899E-2</v>
      </c>
    </row>
    <row r="84" spans="1:9" ht="24" customHeight="1">
      <c r="A84" s="18" t="s">
        <v>233</v>
      </c>
      <c r="B84" s="19" t="s">
        <v>234</v>
      </c>
      <c r="C84" s="18" t="s">
        <v>18</v>
      </c>
      <c r="D84" s="18" t="s">
        <v>235</v>
      </c>
      <c r="E84" s="20" t="s">
        <v>28</v>
      </c>
      <c r="F84" s="19">
        <v>269.26</v>
      </c>
      <c r="G84" s="21"/>
      <c r="H84" s="22">
        <f>F84*G84</f>
        <v>0</v>
      </c>
      <c r="I84" s="23">
        <v>4.8441960329672899E-2</v>
      </c>
    </row>
    <row r="85" spans="1:9" ht="24" customHeight="1">
      <c r="A85" s="13" t="s">
        <v>236</v>
      </c>
      <c r="B85" s="13"/>
      <c r="C85" s="13"/>
      <c r="D85" s="13" t="s">
        <v>237</v>
      </c>
      <c r="E85" s="13"/>
      <c r="F85" s="14"/>
      <c r="G85" s="15"/>
      <c r="H85" s="16">
        <f>SUM(H86:H87)</f>
        <v>0</v>
      </c>
      <c r="I85" s="17">
        <v>1.1568259063548639E-2</v>
      </c>
    </row>
    <row r="86" spans="1:9" ht="24" customHeight="1">
      <c r="A86" s="18" t="s">
        <v>238</v>
      </c>
      <c r="B86" s="19" t="s">
        <v>239</v>
      </c>
      <c r="C86" s="18" t="s">
        <v>43</v>
      </c>
      <c r="D86" s="18" t="s">
        <v>240</v>
      </c>
      <c r="E86" s="20" t="s">
        <v>36</v>
      </c>
      <c r="F86" s="19">
        <v>150.22999999999999</v>
      </c>
      <c r="G86" s="21"/>
      <c r="H86" s="22">
        <f t="shared" ref="H86:H87" si="7">F86*G86</f>
        <v>0</v>
      </c>
      <c r="I86" s="23">
        <v>5.4029486817960279E-3</v>
      </c>
    </row>
    <row r="87" spans="1:9" ht="24" customHeight="1">
      <c r="A87" s="18" t="s">
        <v>241</v>
      </c>
      <c r="B87" s="19" t="s">
        <v>242</v>
      </c>
      <c r="C87" s="18" t="s">
        <v>43</v>
      </c>
      <c r="D87" s="18" t="s">
        <v>243</v>
      </c>
      <c r="E87" s="20" t="s">
        <v>36</v>
      </c>
      <c r="F87" s="19">
        <v>119.03</v>
      </c>
      <c r="G87" s="21"/>
      <c r="H87" s="22">
        <f t="shared" si="7"/>
        <v>0</v>
      </c>
      <c r="I87" s="23">
        <v>6.1653103817526107E-3</v>
      </c>
    </row>
    <row r="88" spans="1:9" ht="24" customHeight="1">
      <c r="A88" s="13" t="s">
        <v>244</v>
      </c>
      <c r="B88" s="13"/>
      <c r="C88" s="13"/>
      <c r="D88" s="13" t="s">
        <v>245</v>
      </c>
      <c r="E88" s="13"/>
      <c r="F88" s="14"/>
      <c r="G88" s="15"/>
      <c r="H88" s="16">
        <f>H89</f>
        <v>0</v>
      </c>
      <c r="I88" s="17">
        <v>3.4147424134618E-2</v>
      </c>
    </row>
    <row r="89" spans="1:9" ht="24" customHeight="1">
      <c r="A89" s="13" t="s">
        <v>246</v>
      </c>
      <c r="B89" s="13"/>
      <c r="C89" s="13"/>
      <c r="D89" s="13" t="s">
        <v>247</v>
      </c>
      <c r="E89" s="13"/>
      <c r="F89" s="14"/>
      <c r="G89" s="15"/>
      <c r="H89" s="16">
        <f>SUM(H90:H92)</f>
        <v>0</v>
      </c>
      <c r="I89" s="17">
        <v>3.4147424134618E-2</v>
      </c>
    </row>
    <row r="90" spans="1:9" ht="48" customHeight="1">
      <c r="A90" s="18" t="s">
        <v>248</v>
      </c>
      <c r="B90" s="19" t="s">
        <v>249</v>
      </c>
      <c r="C90" s="18" t="s">
        <v>34</v>
      </c>
      <c r="D90" s="18" t="s">
        <v>250</v>
      </c>
      <c r="E90" s="20" t="s">
        <v>40</v>
      </c>
      <c r="F90" s="19">
        <v>58</v>
      </c>
      <c r="G90" s="21"/>
      <c r="H90" s="22">
        <f t="shared" ref="H90:H92" si="8">F90*G90</f>
        <v>0</v>
      </c>
      <c r="I90" s="23">
        <v>2.2523015754749628E-2</v>
      </c>
    </row>
    <row r="91" spans="1:9" ht="24" customHeight="1">
      <c r="A91" s="18" t="s">
        <v>251</v>
      </c>
      <c r="B91" s="19" t="s">
        <v>252</v>
      </c>
      <c r="C91" s="18" t="s">
        <v>34</v>
      </c>
      <c r="D91" s="18" t="s">
        <v>253</v>
      </c>
      <c r="E91" s="20" t="s">
        <v>40</v>
      </c>
      <c r="F91" s="19">
        <v>58</v>
      </c>
      <c r="G91" s="21"/>
      <c r="H91" s="22">
        <f t="shared" si="8"/>
        <v>0</v>
      </c>
      <c r="I91" s="23">
        <v>4.5162938672862196E-3</v>
      </c>
    </row>
    <row r="92" spans="1:9" ht="36" customHeight="1">
      <c r="A92" s="18" t="s">
        <v>254</v>
      </c>
      <c r="B92" s="19" t="s">
        <v>255</v>
      </c>
      <c r="C92" s="18" t="s">
        <v>34</v>
      </c>
      <c r="D92" s="18" t="s">
        <v>256</v>
      </c>
      <c r="E92" s="20" t="s">
        <v>40</v>
      </c>
      <c r="F92" s="19">
        <v>27</v>
      </c>
      <c r="G92" s="21"/>
      <c r="H92" s="22">
        <f t="shared" si="8"/>
        <v>0</v>
      </c>
      <c r="I92" s="23">
        <v>7.1081145125821551E-3</v>
      </c>
    </row>
    <row r="93" spans="1:9" ht="24" customHeight="1">
      <c r="A93" s="13" t="s">
        <v>257</v>
      </c>
      <c r="B93" s="13"/>
      <c r="C93" s="13"/>
      <c r="D93" s="13" t="s">
        <v>258</v>
      </c>
      <c r="E93" s="13"/>
      <c r="F93" s="14"/>
      <c r="G93" s="15"/>
      <c r="H93" s="16">
        <f>H94+H97</f>
        <v>0</v>
      </c>
      <c r="I93" s="17">
        <v>4.4895369460939971E-3</v>
      </c>
    </row>
    <row r="94" spans="1:9" ht="24" customHeight="1">
      <c r="A94" s="13" t="s">
        <v>259</v>
      </c>
      <c r="B94" s="13"/>
      <c r="C94" s="13"/>
      <c r="D94" s="13" t="s">
        <v>260</v>
      </c>
      <c r="E94" s="13"/>
      <c r="F94" s="14"/>
      <c r="G94" s="15"/>
      <c r="H94" s="16">
        <f>SUM(H95:H96)</f>
        <v>0</v>
      </c>
      <c r="I94" s="17">
        <v>5.0051293325476312E-4</v>
      </c>
    </row>
    <row r="95" spans="1:9" ht="36" customHeight="1">
      <c r="A95" s="18" t="s">
        <v>261</v>
      </c>
      <c r="B95" s="19" t="s">
        <v>262</v>
      </c>
      <c r="C95" s="18" t="s">
        <v>26</v>
      </c>
      <c r="D95" s="18" t="s">
        <v>263</v>
      </c>
      <c r="E95" s="20" t="s">
        <v>40</v>
      </c>
      <c r="F95" s="19">
        <v>27</v>
      </c>
      <c r="G95" s="21"/>
      <c r="H95" s="22">
        <f t="shared" ref="H95:H96" si="9">F95*G95</f>
        <v>0</v>
      </c>
      <c r="I95" s="23">
        <v>4.9273899487831368E-4</v>
      </c>
    </row>
    <row r="96" spans="1:9" ht="24" customHeight="1">
      <c r="A96" s="18" t="s">
        <v>264</v>
      </c>
      <c r="B96" s="19" t="s">
        <v>265</v>
      </c>
      <c r="C96" s="18" t="s">
        <v>43</v>
      </c>
      <c r="D96" s="18" t="s">
        <v>266</v>
      </c>
      <c r="E96" s="20" t="s">
        <v>19</v>
      </c>
      <c r="F96" s="19">
        <v>1</v>
      </c>
      <c r="G96" s="21"/>
      <c r="H96" s="22">
        <f t="shared" si="9"/>
        <v>0</v>
      </c>
      <c r="I96" s="23">
        <v>7.7739383764494506E-6</v>
      </c>
    </row>
    <row r="97" spans="1:11" ht="24" customHeight="1">
      <c r="A97" s="13" t="s">
        <v>267</v>
      </c>
      <c r="B97" s="13"/>
      <c r="C97" s="13"/>
      <c r="D97" s="13" t="s">
        <v>268</v>
      </c>
      <c r="E97" s="13"/>
      <c r="F97" s="14"/>
      <c r="G97" s="15"/>
      <c r="H97" s="16">
        <f>SUM(H98:H99)</f>
        <v>0</v>
      </c>
      <c r="I97" s="17">
        <v>3.9890240128392339E-3</v>
      </c>
    </row>
    <row r="98" spans="1:11" ht="36" customHeight="1">
      <c r="A98" s="18" t="s">
        <v>269</v>
      </c>
      <c r="B98" s="19" t="s">
        <v>270</v>
      </c>
      <c r="C98" s="18" t="s">
        <v>26</v>
      </c>
      <c r="D98" s="18" t="s">
        <v>271</v>
      </c>
      <c r="E98" s="20" t="s">
        <v>40</v>
      </c>
      <c r="F98" s="19">
        <v>3</v>
      </c>
      <c r="G98" s="21"/>
      <c r="H98" s="22">
        <f t="shared" ref="H98:H99" si="10">F98*G98</f>
        <v>0</v>
      </c>
      <c r="I98" s="23">
        <v>1.2796479816863993E-4</v>
      </c>
    </row>
    <row r="99" spans="1:11" ht="24" customHeight="1">
      <c r="A99" s="18" t="s">
        <v>272</v>
      </c>
      <c r="B99" s="19" t="s">
        <v>273</v>
      </c>
      <c r="C99" s="18" t="s">
        <v>26</v>
      </c>
      <c r="D99" s="18" t="s">
        <v>274</v>
      </c>
      <c r="E99" s="20" t="s">
        <v>19</v>
      </c>
      <c r="F99" s="19">
        <v>281</v>
      </c>
      <c r="G99" s="21"/>
      <c r="H99" s="22">
        <f t="shared" si="10"/>
        <v>0</v>
      </c>
      <c r="I99" s="23">
        <v>3.8610592146705943E-3</v>
      </c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</row>
    <row r="101" spans="1:11">
      <c r="A101" s="24"/>
      <c r="B101" s="24"/>
      <c r="C101" s="24"/>
      <c r="D101" s="25"/>
      <c r="E101" s="26"/>
      <c r="F101" s="6"/>
      <c r="G101" s="27"/>
      <c r="H101" s="24"/>
      <c r="I101" s="24"/>
      <c r="J101" s="2"/>
      <c r="K101" s="2"/>
    </row>
    <row r="102" spans="1:11">
      <c r="A102" s="24"/>
      <c r="B102" s="24"/>
      <c r="C102" s="24"/>
      <c r="D102" s="25"/>
      <c r="E102" s="26"/>
      <c r="F102" s="6"/>
      <c r="G102" s="27"/>
      <c r="H102" s="24"/>
      <c r="I102" s="24"/>
    </row>
    <row r="103" spans="1:11">
      <c r="A103" s="24"/>
      <c r="B103" s="24"/>
      <c r="C103" s="24"/>
      <c r="D103" s="25"/>
      <c r="E103" s="26"/>
      <c r="F103" s="6" t="s">
        <v>275</v>
      </c>
      <c r="G103" s="27">
        <f>H93+H88+H79+H71+H58+H40+H36+H16+H8+H5</f>
        <v>0</v>
      </c>
      <c r="H103" s="24"/>
      <c r="I103" s="24"/>
      <c r="K103" s="2"/>
    </row>
    <row r="104" spans="1:11" ht="60" customHeight="1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11" ht="69.95" customHeight="1">
      <c r="A105" s="3" t="s">
        <v>276</v>
      </c>
      <c r="B105" s="9"/>
      <c r="C105" s="9"/>
      <c r="D105" s="9"/>
      <c r="E105" s="9"/>
      <c r="F105" s="9"/>
      <c r="G105" s="9"/>
      <c r="H105" s="9"/>
      <c r="I105" s="9"/>
    </row>
  </sheetData>
  <sheetProtection algorithmName="SHA-512" hashValue="VWXK77/sw0QGrYAvEpo8RriXCEqjcUxl2jRcc71BNr3pp/eb5qrA3oAvpObljdZZD+RVPYe+e/edBL5Dm4vZjw==" saltValue="+H3wRAwl5hSkAQXznT0Npg==" spinCount="100000" sheet="1" objects="1" scenarios="1"/>
  <mergeCells count="12">
    <mergeCell ref="H2:I2"/>
    <mergeCell ref="H1:I1"/>
    <mergeCell ref="A103:C103"/>
    <mergeCell ref="G103:I103"/>
    <mergeCell ref="A105:I105"/>
    <mergeCell ref="A3:I3"/>
    <mergeCell ref="A101:C101"/>
    <mergeCell ref="G101:I101"/>
    <mergeCell ref="A102:C102"/>
    <mergeCell ref="G102:I102"/>
    <mergeCell ref="E1:F1"/>
    <mergeCell ref="E2:F2"/>
  </mergeCells>
  <pageMargins left="0.51181102362204722" right="0.51181102362204722" top="0.98425196850393704" bottom="0.98425196850393704" header="0.51181102362204722" footer="0.51181102362204722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Samuel Coelho dos Santos</cp:lastModifiedBy>
  <cp:revision>0</cp:revision>
  <dcterms:created xsi:type="dcterms:W3CDTF">2022-07-05T18:34:58Z</dcterms:created>
  <dcterms:modified xsi:type="dcterms:W3CDTF">2022-09-23T18:13:26Z</dcterms:modified>
  <cp:category/>
  <cp:contentStatus/>
</cp:coreProperties>
</file>